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nton/Yandex.Disk.localized/Продажи_просмотр/Twodrops/"/>
    </mc:Choice>
  </mc:AlternateContent>
  <xr:revisionPtr revIDLastSave="0" documentId="13_ncr:1_{49665CFB-CBBC-4C45-BD6D-BD1EA6959DE0}" xr6:coauthVersionLast="36" xr6:coauthVersionMax="47" xr10:uidLastSave="{00000000-0000-0000-0000-000000000000}"/>
  <bookViews>
    <workbookView xWindow="0" yWindow="500" windowWidth="25600" windowHeight="13540" xr2:uid="{00000000-000D-0000-FFFF-FFFF00000000}"/>
  </bookViews>
  <sheets>
    <sheet name="Арома галлоны (ТРА+Capella)" sheetId="1" r:id="rId1"/>
    <sheet name="Арома фасовка (TPA+Capella)" sheetId="5" r:id="rId2"/>
    <sheet name="Тара + укупорочные" sheetId="3" r:id="rId3"/>
  </sheets>
  <calcPr calcId="181029"/>
</workbook>
</file>

<file path=xl/calcChain.xml><?xml version="1.0" encoding="utf-8"?>
<calcChain xmlns="http://schemas.openxmlformats.org/spreadsheetml/2006/main">
  <c r="G278" i="5" l="1"/>
  <c r="F278" i="5"/>
  <c r="H257" i="5"/>
  <c r="H259" i="5"/>
  <c r="H261" i="5"/>
  <c r="H263" i="5"/>
  <c r="H265" i="5"/>
  <c r="H267" i="5"/>
  <c r="H269" i="5"/>
  <c r="H271" i="5"/>
  <c r="H273" i="5"/>
  <c r="H275" i="5"/>
  <c r="H277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11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C254" i="5"/>
  <c r="H254" i="5" s="1"/>
  <c r="C255" i="5"/>
  <c r="H255" i="5" s="1"/>
  <c r="C256" i="5"/>
  <c r="H256" i="5" s="1"/>
  <c r="C257" i="5"/>
  <c r="C258" i="5"/>
  <c r="H258" i="5" s="1"/>
  <c r="C259" i="5"/>
  <c r="C260" i="5"/>
  <c r="H260" i="5" s="1"/>
  <c r="C261" i="5"/>
  <c r="C262" i="5"/>
  <c r="H262" i="5" s="1"/>
  <c r="C263" i="5"/>
  <c r="C264" i="5"/>
  <c r="H264" i="5" s="1"/>
  <c r="C265" i="5"/>
  <c r="C266" i="5"/>
  <c r="H266" i="5" s="1"/>
  <c r="C267" i="5"/>
  <c r="C268" i="5"/>
  <c r="H268" i="5" s="1"/>
  <c r="C269" i="5"/>
  <c r="C270" i="5"/>
  <c r="H270" i="5" s="1"/>
  <c r="C271" i="5"/>
  <c r="C272" i="5"/>
  <c r="H272" i="5" s="1"/>
  <c r="C273" i="5"/>
  <c r="C274" i="5"/>
  <c r="H274" i="5" s="1"/>
  <c r="C275" i="5"/>
  <c r="C276" i="5"/>
  <c r="H276" i="5" s="1"/>
  <c r="C277" i="5"/>
  <c r="D253" i="5"/>
  <c r="C253" i="5"/>
  <c r="H10" i="5"/>
  <c r="H253" i="5" l="1"/>
  <c r="H252" i="5"/>
  <c r="H278" i="5"/>
  <c r="H113" i="3"/>
  <c r="I113" i="3"/>
  <c r="J113" i="3"/>
  <c r="K113" i="3"/>
  <c r="H82" i="3" l="1"/>
  <c r="I82" i="3"/>
  <c r="J82" i="3"/>
  <c r="K82" i="3"/>
  <c r="H83" i="3"/>
  <c r="I83" i="3"/>
  <c r="J83" i="3"/>
  <c r="K83" i="3"/>
  <c r="H84" i="3"/>
  <c r="I84" i="3"/>
  <c r="J84" i="3"/>
  <c r="K84" i="3"/>
  <c r="K102" i="3" l="1"/>
  <c r="J102" i="3"/>
  <c r="I102" i="3"/>
  <c r="H102" i="3"/>
  <c r="H10" i="3" l="1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50" i="3"/>
  <c r="I50" i="3"/>
  <c r="J50" i="3"/>
  <c r="K50" i="3"/>
  <c r="H51" i="3"/>
  <c r="I51" i="3"/>
  <c r="J51" i="3"/>
  <c r="K51" i="3"/>
  <c r="H52" i="3"/>
  <c r="I52" i="3"/>
  <c r="J52" i="3"/>
  <c r="K52" i="3"/>
  <c r="H74" i="3"/>
  <c r="I74" i="3"/>
  <c r="J74" i="3"/>
  <c r="K74" i="3"/>
  <c r="H75" i="3"/>
  <c r="I75" i="3"/>
  <c r="J75" i="3"/>
  <c r="K75" i="3"/>
  <c r="H95" i="3"/>
  <c r="I95" i="3"/>
  <c r="J95" i="3"/>
  <c r="K95" i="3"/>
  <c r="H96" i="3"/>
  <c r="I96" i="3"/>
  <c r="J96" i="3"/>
  <c r="K96" i="3"/>
  <c r="H97" i="3"/>
  <c r="I97" i="3"/>
  <c r="J97" i="3"/>
  <c r="K97" i="3"/>
  <c r="H98" i="3"/>
  <c r="I98" i="3"/>
  <c r="J98" i="3"/>
  <c r="K98" i="3"/>
  <c r="H60" i="3" l="1"/>
  <c r="I60" i="3"/>
  <c r="J60" i="3"/>
  <c r="K60" i="3"/>
  <c r="H61" i="3"/>
  <c r="I61" i="3"/>
  <c r="J61" i="3"/>
  <c r="K61" i="3"/>
  <c r="H62" i="3"/>
  <c r="I62" i="3"/>
  <c r="J62" i="3"/>
  <c r="K62" i="3"/>
  <c r="H63" i="3"/>
  <c r="I63" i="3"/>
  <c r="J63" i="3"/>
  <c r="K63" i="3"/>
  <c r="H64" i="3"/>
  <c r="I64" i="3"/>
  <c r="J64" i="3"/>
  <c r="K64" i="3"/>
  <c r="D201" i="1" l="1"/>
  <c r="H201" i="1" s="1"/>
  <c r="D202" i="1"/>
  <c r="H202" i="1" s="1"/>
  <c r="D203" i="1"/>
  <c r="H203" i="1" s="1"/>
  <c r="B201" i="1"/>
  <c r="G201" i="1" s="1"/>
  <c r="B202" i="1"/>
  <c r="G202" i="1" s="1"/>
  <c r="B203" i="1"/>
  <c r="G203" i="1" s="1"/>
  <c r="E278" i="5" l="1"/>
  <c r="H9" i="5" l="1"/>
  <c r="D145" i="1"/>
  <c r="H145" i="1" s="1"/>
  <c r="B145" i="1"/>
  <c r="G145" i="1" s="1"/>
  <c r="H46" i="3" l="1"/>
  <c r="I46" i="3"/>
  <c r="J46" i="3"/>
  <c r="K46" i="3"/>
  <c r="H38" i="3"/>
  <c r="I38" i="3"/>
  <c r="J38" i="3"/>
  <c r="K38" i="3"/>
  <c r="H53" i="3" l="1"/>
  <c r="I53" i="3"/>
  <c r="J53" i="3"/>
  <c r="K53" i="3"/>
  <c r="B123" i="1" l="1"/>
  <c r="G123" i="1" s="1"/>
  <c r="D123" i="1"/>
  <c r="H123" i="1" s="1"/>
  <c r="H15" i="3"/>
  <c r="I15" i="3"/>
  <c r="J15" i="3"/>
  <c r="K15" i="3"/>
  <c r="H54" i="3"/>
  <c r="I54" i="3"/>
  <c r="J54" i="3"/>
  <c r="K54" i="3"/>
  <c r="H55" i="3" l="1"/>
  <c r="I55" i="3"/>
  <c r="J55" i="3"/>
  <c r="K55" i="3"/>
  <c r="H56" i="3"/>
  <c r="I56" i="3"/>
  <c r="J56" i="3"/>
  <c r="K56" i="3"/>
  <c r="H57" i="3"/>
  <c r="I57" i="3"/>
  <c r="J57" i="3"/>
  <c r="K57" i="3"/>
  <c r="H58" i="3"/>
  <c r="I58" i="3"/>
  <c r="J58" i="3"/>
  <c r="K58" i="3"/>
  <c r="H59" i="3"/>
  <c r="I59" i="3"/>
  <c r="J59" i="3"/>
  <c r="K59" i="3"/>
  <c r="H65" i="3"/>
  <c r="I65" i="3"/>
  <c r="J65" i="3"/>
  <c r="K65" i="3"/>
  <c r="H14" i="3"/>
  <c r="I14" i="3"/>
  <c r="J14" i="3"/>
  <c r="K14" i="3"/>
  <c r="H24" i="3"/>
  <c r="K16" i="3"/>
  <c r="J16" i="3"/>
  <c r="I16" i="3"/>
  <c r="H16" i="3"/>
  <c r="K47" i="3"/>
  <c r="J47" i="3"/>
  <c r="I47" i="3"/>
  <c r="H47" i="3"/>
  <c r="H106" i="3" l="1"/>
  <c r="I106" i="3"/>
  <c r="J106" i="3"/>
  <c r="K106" i="3"/>
  <c r="H107" i="3"/>
  <c r="I107" i="3"/>
  <c r="J107" i="3"/>
  <c r="K107" i="3"/>
  <c r="H108" i="3"/>
  <c r="I108" i="3"/>
  <c r="J108" i="3"/>
  <c r="K108" i="3"/>
  <c r="H104" i="3"/>
  <c r="I104" i="3"/>
  <c r="J104" i="3"/>
  <c r="K104" i="3"/>
  <c r="H27" i="3"/>
  <c r="I27" i="3"/>
  <c r="J27" i="3"/>
  <c r="K27" i="3"/>
  <c r="H28" i="3"/>
  <c r="I28" i="3"/>
  <c r="J28" i="3"/>
  <c r="K28" i="3"/>
  <c r="H29" i="3"/>
  <c r="I29" i="3"/>
  <c r="J29" i="3"/>
  <c r="K29" i="3"/>
  <c r="H30" i="3"/>
  <c r="I30" i="3"/>
  <c r="J30" i="3"/>
  <c r="K30" i="3"/>
  <c r="H68" i="3"/>
  <c r="I68" i="3"/>
  <c r="J68" i="3"/>
  <c r="K68" i="3"/>
  <c r="H69" i="3"/>
  <c r="I69" i="3"/>
  <c r="J69" i="3"/>
  <c r="K69" i="3"/>
  <c r="H70" i="3"/>
  <c r="I70" i="3"/>
  <c r="J70" i="3"/>
  <c r="K70" i="3"/>
  <c r="H71" i="3"/>
  <c r="I71" i="3"/>
  <c r="J71" i="3"/>
  <c r="K71" i="3"/>
  <c r="H72" i="3"/>
  <c r="I72" i="3"/>
  <c r="J72" i="3"/>
  <c r="K72" i="3"/>
  <c r="H73" i="3"/>
  <c r="I73" i="3"/>
  <c r="J73" i="3"/>
  <c r="K73" i="3"/>
  <c r="H76" i="3"/>
  <c r="I76" i="3"/>
  <c r="J76" i="3"/>
  <c r="K76" i="3"/>
  <c r="H77" i="3"/>
  <c r="I77" i="3"/>
  <c r="J77" i="3"/>
  <c r="K77" i="3"/>
  <c r="H78" i="3"/>
  <c r="I78" i="3"/>
  <c r="J78" i="3"/>
  <c r="K78" i="3"/>
  <c r="H79" i="3"/>
  <c r="I79" i="3"/>
  <c r="J79" i="3"/>
  <c r="K79" i="3"/>
  <c r="H80" i="3"/>
  <c r="I80" i="3"/>
  <c r="J80" i="3"/>
  <c r="K80" i="3"/>
  <c r="H81" i="3"/>
  <c r="I81" i="3"/>
  <c r="J81" i="3"/>
  <c r="K81" i="3"/>
  <c r="H85" i="3"/>
  <c r="I85" i="3"/>
  <c r="J85" i="3"/>
  <c r="K85" i="3"/>
  <c r="H86" i="3"/>
  <c r="I86" i="3"/>
  <c r="J86" i="3"/>
  <c r="K86" i="3"/>
  <c r="H87" i="3"/>
  <c r="I87" i="3"/>
  <c r="J87" i="3"/>
  <c r="K87" i="3"/>
  <c r="H88" i="3"/>
  <c r="I88" i="3"/>
  <c r="J88" i="3"/>
  <c r="K88" i="3"/>
  <c r="H89" i="3"/>
  <c r="I89" i="3"/>
  <c r="J89" i="3"/>
  <c r="K89" i="3"/>
  <c r="H90" i="3"/>
  <c r="I90" i="3"/>
  <c r="J90" i="3"/>
  <c r="K90" i="3"/>
  <c r="H91" i="3"/>
  <c r="I91" i="3"/>
  <c r="J91" i="3"/>
  <c r="K91" i="3"/>
  <c r="K67" i="3"/>
  <c r="J67" i="3"/>
  <c r="I67" i="3"/>
  <c r="H67" i="3"/>
  <c r="H20" i="3"/>
  <c r="I20" i="3"/>
  <c r="J20" i="3"/>
  <c r="K20" i="3"/>
  <c r="H21" i="3"/>
  <c r="I21" i="3"/>
  <c r="J21" i="3"/>
  <c r="K21" i="3"/>
  <c r="H22" i="3"/>
  <c r="I22" i="3"/>
  <c r="J22" i="3"/>
  <c r="K22" i="3"/>
  <c r="H23" i="3"/>
  <c r="I23" i="3"/>
  <c r="J23" i="3"/>
  <c r="K23" i="3"/>
  <c r="I24" i="3"/>
  <c r="J24" i="3"/>
  <c r="K24" i="3"/>
  <c r="H25" i="3"/>
  <c r="I25" i="3"/>
  <c r="J25" i="3"/>
  <c r="K25" i="3"/>
  <c r="H26" i="3"/>
  <c r="I26" i="3"/>
  <c r="J26" i="3"/>
  <c r="K26" i="3"/>
  <c r="D121" i="1"/>
  <c r="H121" i="1" s="1"/>
  <c r="J124" i="3"/>
  <c r="I124" i="3"/>
  <c r="H124" i="3"/>
  <c r="H123" i="3"/>
  <c r="I123" i="3"/>
  <c r="J123" i="3"/>
  <c r="K123" i="3"/>
  <c r="K126" i="3"/>
  <c r="J126" i="3"/>
  <c r="I126" i="3"/>
  <c r="H126" i="3"/>
  <c r="K125" i="3"/>
  <c r="J125" i="3"/>
  <c r="I125" i="3"/>
  <c r="H125" i="3"/>
  <c r="K124" i="3"/>
  <c r="K122" i="3"/>
  <c r="J122" i="3"/>
  <c r="I122" i="3"/>
  <c r="H122" i="3"/>
  <c r="K121" i="3"/>
  <c r="J121" i="3"/>
  <c r="I121" i="3"/>
  <c r="H121" i="3"/>
  <c r="K120" i="3"/>
  <c r="J120" i="3"/>
  <c r="I120" i="3"/>
  <c r="H120" i="3"/>
  <c r="K119" i="3"/>
  <c r="J119" i="3"/>
  <c r="I119" i="3"/>
  <c r="H119" i="3"/>
  <c r="K118" i="3"/>
  <c r="J118" i="3"/>
  <c r="I118" i="3"/>
  <c r="H118" i="3"/>
  <c r="K117" i="3"/>
  <c r="J117" i="3"/>
  <c r="I117" i="3"/>
  <c r="H117" i="3"/>
  <c r="G116" i="3"/>
  <c r="K114" i="3"/>
  <c r="J114" i="3"/>
  <c r="I114" i="3"/>
  <c r="H114" i="3"/>
  <c r="K112" i="3"/>
  <c r="J112" i="3"/>
  <c r="I112" i="3"/>
  <c r="H112" i="3"/>
  <c r="K111" i="3"/>
  <c r="J111" i="3"/>
  <c r="I111" i="3"/>
  <c r="H111" i="3"/>
  <c r="K110" i="3"/>
  <c r="J110" i="3"/>
  <c r="I110" i="3"/>
  <c r="H110" i="3"/>
  <c r="K109" i="3"/>
  <c r="J109" i="3"/>
  <c r="I109" i="3"/>
  <c r="H109" i="3"/>
  <c r="K105" i="3"/>
  <c r="J105" i="3"/>
  <c r="I105" i="3"/>
  <c r="H105" i="3"/>
  <c r="K103" i="3"/>
  <c r="J103" i="3"/>
  <c r="I103" i="3"/>
  <c r="H103" i="3"/>
  <c r="G101" i="3"/>
  <c r="K100" i="3"/>
  <c r="J100" i="3"/>
  <c r="I100" i="3"/>
  <c r="H100" i="3"/>
  <c r="K99" i="3"/>
  <c r="J99" i="3"/>
  <c r="I99" i="3"/>
  <c r="H99" i="3"/>
  <c r="K94" i="3"/>
  <c r="J94" i="3"/>
  <c r="I94" i="3"/>
  <c r="H94" i="3"/>
  <c r="K93" i="3"/>
  <c r="J93" i="3"/>
  <c r="I93" i="3"/>
  <c r="H93" i="3"/>
  <c r="G92" i="3"/>
  <c r="G66" i="3"/>
  <c r="K49" i="3"/>
  <c r="K48" i="3" s="1"/>
  <c r="J49" i="3"/>
  <c r="I49" i="3"/>
  <c r="H49" i="3"/>
  <c r="H48" i="3" s="1"/>
  <c r="G48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19" i="3"/>
  <c r="J19" i="3"/>
  <c r="I19" i="3"/>
  <c r="H19" i="3"/>
  <c r="K18" i="3"/>
  <c r="J18" i="3"/>
  <c r="I18" i="3"/>
  <c r="H18" i="3"/>
  <c r="K17" i="3"/>
  <c r="J17" i="3"/>
  <c r="I17" i="3"/>
  <c r="H17" i="3"/>
  <c r="K9" i="3"/>
  <c r="J9" i="3"/>
  <c r="I9" i="3"/>
  <c r="H9" i="3"/>
  <c r="G8" i="3"/>
  <c r="D211" i="1"/>
  <c r="H211" i="1" s="1"/>
  <c r="B211" i="1"/>
  <c r="G211" i="1" s="1"/>
  <c r="D210" i="1"/>
  <c r="H210" i="1" s="1"/>
  <c r="B210" i="1"/>
  <c r="G210" i="1" s="1"/>
  <c r="D209" i="1"/>
  <c r="H209" i="1" s="1"/>
  <c r="B209" i="1"/>
  <c r="G209" i="1" s="1"/>
  <c r="D208" i="1"/>
  <c r="H208" i="1" s="1"/>
  <c r="B208" i="1"/>
  <c r="G208" i="1" s="1"/>
  <c r="D207" i="1"/>
  <c r="H207" i="1" s="1"/>
  <c r="B207" i="1"/>
  <c r="G207" i="1" s="1"/>
  <c r="F206" i="1"/>
  <c r="F9" i="1"/>
  <c r="K101" i="3" l="1"/>
  <c r="I101" i="3"/>
  <c r="J92" i="3"/>
  <c r="F212" i="1"/>
  <c r="F215" i="1" s="1"/>
  <c r="H92" i="3"/>
  <c r="I92" i="3"/>
  <c r="K92" i="3"/>
  <c r="H101" i="3"/>
  <c r="J101" i="3"/>
  <c r="J8" i="3"/>
  <c r="I48" i="3"/>
  <c r="I66" i="3"/>
  <c r="J66" i="3"/>
  <c r="H8" i="3"/>
  <c r="K8" i="3"/>
  <c r="J48" i="3"/>
  <c r="I8" i="3"/>
  <c r="K66" i="3"/>
  <c r="K116" i="3"/>
  <c r="H66" i="3"/>
  <c r="H116" i="3"/>
  <c r="I116" i="3"/>
  <c r="J116" i="3"/>
  <c r="G127" i="3"/>
  <c r="H206" i="1"/>
  <c r="G206" i="1"/>
  <c r="D10" i="1"/>
  <c r="H10" i="1" s="1"/>
  <c r="D11" i="1"/>
  <c r="D13" i="1"/>
  <c r="H13" i="1" s="1"/>
  <c r="D17" i="1"/>
  <c r="H17" i="1" s="1"/>
  <c r="D21" i="1"/>
  <c r="H21" i="1" s="1"/>
  <c r="D25" i="1"/>
  <c r="H25" i="1" s="1"/>
  <c r="D29" i="1"/>
  <c r="H29" i="1" s="1"/>
  <c r="D33" i="1"/>
  <c r="H33" i="1" s="1"/>
  <c r="D37" i="1"/>
  <c r="H37" i="1" s="1"/>
  <c r="D41" i="1"/>
  <c r="H41" i="1" s="1"/>
  <c r="D45" i="1"/>
  <c r="H45" i="1" s="1"/>
  <c r="D49" i="1"/>
  <c r="H49" i="1" s="1"/>
  <c r="D53" i="1"/>
  <c r="H53" i="1" s="1"/>
  <c r="D57" i="1"/>
  <c r="H57" i="1" s="1"/>
  <c r="D61" i="1"/>
  <c r="H61" i="1" s="1"/>
  <c r="D65" i="1"/>
  <c r="H65" i="1" s="1"/>
  <c r="D69" i="1"/>
  <c r="H69" i="1" s="1"/>
  <c r="D73" i="1"/>
  <c r="H73" i="1" s="1"/>
  <c r="D77" i="1"/>
  <c r="H77" i="1" s="1"/>
  <c r="D81" i="1"/>
  <c r="H81" i="1" s="1"/>
  <c r="D85" i="1"/>
  <c r="H85" i="1" s="1"/>
  <c r="D89" i="1"/>
  <c r="H89" i="1" s="1"/>
  <c r="D93" i="1"/>
  <c r="H93" i="1" s="1"/>
  <c r="D97" i="1"/>
  <c r="H97" i="1" s="1"/>
  <c r="D101" i="1"/>
  <c r="H101" i="1" s="1"/>
  <c r="D105" i="1"/>
  <c r="H105" i="1" s="1"/>
  <c r="D109" i="1"/>
  <c r="H109" i="1" s="1"/>
  <c r="D113" i="1"/>
  <c r="H113" i="1" s="1"/>
  <c r="D117" i="1"/>
  <c r="H117" i="1" s="1"/>
  <c r="D122" i="1"/>
  <c r="H122" i="1" s="1"/>
  <c r="D127" i="1"/>
  <c r="H127" i="1" s="1"/>
  <c r="D131" i="1"/>
  <c r="H131" i="1" s="1"/>
  <c r="D135" i="1"/>
  <c r="H135" i="1" s="1"/>
  <c r="D139" i="1"/>
  <c r="H139" i="1" s="1"/>
  <c r="D143" i="1"/>
  <c r="H143" i="1" s="1"/>
  <c r="D148" i="1"/>
  <c r="H148" i="1" s="1"/>
  <c r="D152" i="1"/>
  <c r="H152" i="1" s="1"/>
  <c r="D156" i="1"/>
  <c r="H156" i="1" s="1"/>
  <c r="D160" i="1"/>
  <c r="H160" i="1" s="1"/>
  <c r="D164" i="1"/>
  <c r="H164" i="1" s="1"/>
  <c r="D168" i="1"/>
  <c r="H168" i="1" s="1"/>
  <c r="D172" i="1"/>
  <c r="H172" i="1" s="1"/>
  <c r="D176" i="1"/>
  <c r="H176" i="1" s="1"/>
  <c r="D180" i="1"/>
  <c r="H180" i="1" s="1"/>
  <c r="D184" i="1"/>
  <c r="H184" i="1" s="1"/>
  <c r="D188" i="1"/>
  <c r="H188" i="1" s="1"/>
  <c r="D192" i="1"/>
  <c r="H192" i="1" s="1"/>
  <c r="D196" i="1"/>
  <c r="H196" i="1" s="1"/>
  <c r="D200" i="1"/>
  <c r="H200" i="1" s="1"/>
  <c r="D18" i="1"/>
  <c r="H18" i="1" s="1"/>
  <c r="D30" i="1"/>
  <c r="H30" i="1" s="1"/>
  <c r="D42" i="1"/>
  <c r="H42" i="1" s="1"/>
  <c r="D58" i="1"/>
  <c r="H58" i="1" s="1"/>
  <c r="D70" i="1"/>
  <c r="H70" i="1" s="1"/>
  <c r="D82" i="1"/>
  <c r="H82" i="1" s="1"/>
  <c r="D98" i="1"/>
  <c r="H98" i="1" s="1"/>
  <c r="D110" i="1"/>
  <c r="H110" i="1" s="1"/>
  <c r="D114" i="1"/>
  <c r="H114" i="1" s="1"/>
  <c r="D124" i="1"/>
  <c r="H124" i="1" s="1"/>
  <c r="D132" i="1"/>
  <c r="H132" i="1" s="1"/>
  <c r="D136" i="1"/>
  <c r="H136" i="1" s="1"/>
  <c r="D140" i="1"/>
  <c r="H140" i="1" s="1"/>
  <c r="D144" i="1"/>
  <c r="H144" i="1" s="1"/>
  <c r="D149" i="1"/>
  <c r="H149" i="1" s="1"/>
  <c r="D157" i="1"/>
  <c r="H157" i="1" s="1"/>
  <c r="D165" i="1"/>
  <c r="H165" i="1" s="1"/>
  <c r="D169" i="1"/>
  <c r="H169" i="1" s="1"/>
  <c r="D173" i="1"/>
  <c r="H173" i="1" s="1"/>
  <c r="D177" i="1"/>
  <c r="H177" i="1" s="1"/>
  <c r="D181" i="1"/>
  <c r="H181" i="1" s="1"/>
  <c r="D185" i="1"/>
  <c r="H185" i="1" s="1"/>
  <c r="D189" i="1"/>
  <c r="H189" i="1" s="1"/>
  <c r="D193" i="1"/>
  <c r="H193" i="1" s="1"/>
  <c r="D197" i="1"/>
  <c r="H197" i="1" s="1"/>
  <c r="D204" i="1"/>
  <c r="H204" i="1" s="1"/>
  <c r="D22" i="1"/>
  <c r="H22" i="1" s="1"/>
  <c r="D34" i="1"/>
  <c r="H34" i="1" s="1"/>
  <c r="D46" i="1"/>
  <c r="H46" i="1" s="1"/>
  <c r="D54" i="1"/>
  <c r="H54" i="1" s="1"/>
  <c r="D66" i="1"/>
  <c r="H66" i="1" s="1"/>
  <c r="D78" i="1"/>
  <c r="H78" i="1" s="1"/>
  <c r="D90" i="1"/>
  <c r="H90" i="1" s="1"/>
  <c r="D102" i="1"/>
  <c r="H102" i="1" s="1"/>
  <c r="D153" i="1"/>
  <c r="H153" i="1" s="1"/>
  <c r="D15" i="1"/>
  <c r="H15" i="1" s="1"/>
  <c r="D19" i="1"/>
  <c r="H19" i="1" s="1"/>
  <c r="D23" i="1"/>
  <c r="H23" i="1" s="1"/>
  <c r="D27" i="1"/>
  <c r="H27" i="1" s="1"/>
  <c r="D31" i="1"/>
  <c r="H31" i="1" s="1"/>
  <c r="D35" i="1"/>
  <c r="H35" i="1" s="1"/>
  <c r="D39" i="1"/>
  <c r="H39" i="1" s="1"/>
  <c r="D43" i="1"/>
  <c r="H43" i="1" s="1"/>
  <c r="D47" i="1"/>
  <c r="H47" i="1" s="1"/>
  <c r="D51" i="1"/>
  <c r="H51" i="1" s="1"/>
  <c r="D55" i="1"/>
  <c r="H55" i="1" s="1"/>
  <c r="D59" i="1"/>
  <c r="H59" i="1" s="1"/>
  <c r="D63" i="1"/>
  <c r="H63" i="1" s="1"/>
  <c r="D67" i="1"/>
  <c r="H67" i="1" s="1"/>
  <c r="D71" i="1"/>
  <c r="H71" i="1" s="1"/>
  <c r="D75" i="1"/>
  <c r="H75" i="1" s="1"/>
  <c r="D79" i="1"/>
  <c r="H79" i="1" s="1"/>
  <c r="D83" i="1"/>
  <c r="H83" i="1" s="1"/>
  <c r="D87" i="1"/>
  <c r="H87" i="1" s="1"/>
  <c r="D91" i="1"/>
  <c r="H91" i="1" s="1"/>
  <c r="D95" i="1"/>
  <c r="H95" i="1" s="1"/>
  <c r="D99" i="1"/>
  <c r="H99" i="1" s="1"/>
  <c r="D103" i="1"/>
  <c r="H103" i="1" s="1"/>
  <c r="D107" i="1"/>
  <c r="H107" i="1" s="1"/>
  <c r="D111" i="1"/>
  <c r="H111" i="1" s="1"/>
  <c r="D115" i="1"/>
  <c r="H115" i="1" s="1"/>
  <c r="D119" i="1"/>
  <c r="H119" i="1" s="1"/>
  <c r="D125" i="1"/>
  <c r="H125" i="1" s="1"/>
  <c r="D129" i="1"/>
  <c r="H129" i="1" s="1"/>
  <c r="D133" i="1"/>
  <c r="H133" i="1" s="1"/>
  <c r="D137" i="1"/>
  <c r="H137" i="1" s="1"/>
  <c r="D141" i="1"/>
  <c r="H141" i="1" s="1"/>
  <c r="D146" i="1"/>
  <c r="H146" i="1" s="1"/>
  <c r="D150" i="1"/>
  <c r="H150" i="1" s="1"/>
  <c r="D154" i="1"/>
  <c r="H154" i="1" s="1"/>
  <c r="D158" i="1"/>
  <c r="H158" i="1" s="1"/>
  <c r="D162" i="1"/>
  <c r="H162" i="1" s="1"/>
  <c r="D166" i="1"/>
  <c r="H166" i="1" s="1"/>
  <c r="D170" i="1"/>
  <c r="H170" i="1" s="1"/>
  <c r="D174" i="1"/>
  <c r="H174" i="1" s="1"/>
  <c r="D178" i="1"/>
  <c r="H178" i="1" s="1"/>
  <c r="D182" i="1"/>
  <c r="H182" i="1" s="1"/>
  <c r="D186" i="1"/>
  <c r="H186" i="1" s="1"/>
  <c r="D190" i="1"/>
  <c r="H190" i="1" s="1"/>
  <c r="D194" i="1"/>
  <c r="H194" i="1" s="1"/>
  <c r="D198" i="1"/>
  <c r="H198" i="1" s="1"/>
  <c r="D205" i="1"/>
  <c r="H205" i="1" s="1"/>
  <c r="D14" i="1"/>
  <c r="H14" i="1" s="1"/>
  <c r="D26" i="1"/>
  <c r="H26" i="1" s="1"/>
  <c r="D38" i="1"/>
  <c r="H38" i="1" s="1"/>
  <c r="D50" i="1"/>
  <c r="H50" i="1" s="1"/>
  <c r="D62" i="1"/>
  <c r="H62" i="1" s="1"/>
  <c r="D74" i="1"/>
  <c r="H74" i="1" s="1"/>
  <c r="D86" i="1"/>
  <c r="H86" i="1" s="1"/>
  <c r="D94" i="1"/>
  <c r="H94" i="1" s="1"/>
  <c r="D106" i="1"/>
  <c r="H106" i="1" s="1"/>
  <c r="D118" i="1"/>
  <c r="H118" i="1" s="1"/>
  <c r="D128" i="1"/>
  <c r="H128" i="1" s="1"/>
  <c r="D161" i="1"/>
  <c r="H161" i="1" s="1"/>
  <c r="D12" i="1"/>
  <c r="H12" i="1" s="1"/>
  <c r="D16" i="1"/>
  <c r="H16" i="1" s="1"/>
  <c r="D20" i="1"/>
  <c r="H20" i="1" s="1"/>
  <c r="D24" i="1"/>
  <c r="H24" i="1" s="1"/>
  <c r="D28" i="1"/>
  <c r="H28" i="1" s="1"/>
  <c r="D32" i="1"/>
  <c r="H32" i="1" s="1"/>
  <c r="D36" i="1"/>
  <c r="H36" i="1" s="1"/>
  <c r="D40" i="1"/>
  <c r="H40" i="1" s="1"/>
  <c r="D44" i="1"/>
  <c r="H44" i="1" s="1"/>
  <c r="D48" i="1"/>
  <c r="H48" i="1" s="1"/>
  <c r="D52" i="1"/>
  <c r="H52" i="1" s="1"/>
  <c r="D56" i="1"/>
  <c r="H56" i="1" s="1"/>
  <c r="D60" i="1"/>
  <c r="H60" i="1" s="1"/>
  <c r="D64" i="1"/>
  <c r="H64" i="1" s="1"/>
  <c r="D68" i="1"/>
  <c r="H68" i="1" s="1"/>
  <c r="D72" i="1"/>
  <c r="H72" i="1" s="1"/>
  <c r="D76" i="1"/>
  <c r="H76" i="1" s="1"/>
  <c r="D80" i="1"/>
  <c r="H80" i="1" s="1"/>
  <c r="D84" i="1"/>
  <c r="H84" i="1" s="1"/>
  <c r="D88" i="1"/>
  <c r="H88" i="1" s="1"/>
  <c r="D92" i="1"/>
  <c r="H92" i="1" s="1"/>
  <c r="D96" i="1"/>
  <c r="H96" i="1" s="1"/>
  <c r="D100" i="1"/>
  <c r="H100" i="1" s="1"/>
  <c r="D104" i="1"/>
  <c r="H104" i="1" s="1"/>
  <c r="D108" i="1"/>
  <c r="H108" i="1" s="1"/>
  <c r="D112" i="1"/>
  <c r="H112" i="1" s="1"/>
  <c r="D116" i="1"/>
  <c r="H116" i="1" s="1"/>
  <c r="D120" i="1"/>
  <c r="H120" i="1" s="1"/>
  <c r="D126" i="1"/>
  <c r="H126" i="1" s="1"/>
  <c r="D130" i="1"/>
  <c r="H130" i="1" s="1"/>
  <c r="D134" i="1"/>
  <c r="H134" i="1" s="1"/>
  <c r="D138" i="1"/>
  <c r="H138" i="1" s="1"/>
  <c r="D142" i="1"/>
  <c r="H142" i="1" s="1"/>
  <c r="D147" i="1"/>
  <c r="H147" i="1" s="1"/>
  <c r="D151" i="1"/>
  <c r="H151" i="1" s="1"/>
  <c r="D155" i="1"/>
  <c r="H155" i="1" s="1"/>
  <c r="D159" i="1"/>
  <c r="H159" i="1" s="1"/>
  <c r="D163" i="1"/>
  <c r="H163" i="1" s="1"/>
  <c r="D167" i="1"/>
  <c r="H167" i="1" s="1"/>
  <c r="D171" i="1"/>
  <c r="H171" i="1" s="1"/>
  <c r="D175" i="1"/>
  <c r="H175" i="1" s="1"/>
  <c r="D179" i="1"/>
  <c r="H179" i="1" s="1"/>
  <c r="D183" i="1"/>
  <c r="H183" i="1" s="1"/>
  <c r="D187" i="1"/>
  <c r="H187" i="1" s="1"/>
  <c r="D191" i="1"/>
  <c r="H191" i="1" s="1"/>
  <c r="D195" i="1"/>
  <c r="H195" i="1" s="1"/>
  <c r="D199" i="1"/>
  <c r="H199" i="1" s="1"/>
  <c r="J127" i="3" l="1"/>
  <c r="K127" i="3"/>
  <c r="I127" i="3"/>
  <c r="H127" i="3"/>
  <c r="H9" i="1"/>
  <c r="H212" i="1" s="1"/>
  <c r="B87" i="1" l="1"/>
  <c r="G87" i="1" s="1"/>
  <c r="B155" i="1"/>
  <c r="G155" i="1" s="1"/>
  <c r="B197" i="1"/>
  <c r="G197" i="1" s="1"/>
  <c r="B10" i="1"/>
  <c r="G10" i="1" s="1"/>
  <c r="B161" i="1"/>
  <c r="G161" i="1" s="1"/>
  <c r="B100" i="1"/>
  <c r="G100" i="1" s="1"/>
  <c r="B192" i="1"/>
  <c r="G192" i="1" s="1"/>
  <c r="B41" i="1"/>
  <c r="G41" i="1" s="1"/>
  <c r="B90" i="1"/>
  <c r="G90" i="1" s="1"/>
  <c r="B86" i="1"/>
  <c r="G86" i="1" s="1"/>
  <c r="B138" i="1"/>
  <c r="G138" i="1" s="1"/>
  <c r="B148" i="1"/>
  <c r="G148" i="1" s="1"/>
  <c r="B61" i="1"/>
  <c r="G61" i="1" s="1"/>
  <c r="B180" i="1"/>
  <c r="G180" i="1" s="1"/>
  <c r="B70" i="1"/>
  <c r="G70" i="1" s="1"/>
  <c r="B134" i="1"/>
  <c r="G134" i="1" s="1"/>
  <c r="B91" i="1"/>
  <c r="G91" i="1" s="1"/>
  <c r="B29" i="1"/>
  <c r="G29" i="1" s="1"/>
  <c r="B200" i="1"/>
  <c r="G200" i="1" s="1"/>
  <c r="B71" i="1"/>
  <c r="G71" i="1" s="1"/>
  <c r="B195" i="1"/>
  <c r="G195" i="1" s="1"/>
  <c r="B121" i="1"/>
  <c r="G121" i="1" s="1"/>
  <c r="B46" i="1"/>
  <c r="G46" i="1" s="1"/>
  <c r="B104" i="1"/>
  <c r="G104" i="1" s="1"/>
  <c r="B146" i="1"/>
  <c r="G146" i="1" s="1"/>
  <c r="B66" i="1"/>
  <c r="G66" i="1" s="1"/>
  <c r="B175" i="1"/>
  <c r="G175" i="1" s="1"/>
  <c r="B124" i="1"/>
  <c r="G124" i="1" s="1"/>
  <c r="B108" i="1"/>
  <c r="G108" i="1" s="1"/>
  <c r="B198" i="1"/>
  <c r="G198" i="1" s="1"/>
  <c r="B128" i="1"/>
  <c r="G128" i="1" s="1"/>
  <c r="B13" i="1"/>
  <c r="G13" i="1" s="1"/>
  <c r="B106" i="1"/>
  <c r="G106" i="1" s="1"/>
  <c r="B32" i="1"/>
  <c r="G32" i="1" s="1"/>
  <c r="B49" i="1"/>
  <c r="G49" i="1" s="1"/>
  <c r="B98" i="1"/>
  <c r="G98" i="1" s="1"/>
  <c r="B51" i="1"/>
  <c r="G51" i="1" s="1"/>
  <c r="B24" i="1"/>
  <c r="G24" i="1" s="1"/>
  <c r="B92" i="1"/>
  <c r="G92" i="1" s="1"/>
  <c r="B76" i="1"/>
  <c r="G76" i="1" s="1"/>
  <c r="B131" i="1"/>
  <c r="G131" i="1" s="1"/>
  <c r="B50" i="1"/>
  <c r="G50" i="1" s="1"/>
  <c r="B189" i="1"/>
  <c r="G189" i="1" s="1"/>
  <c r="B93" i="1"/>
  <c r="G93" i="1" s="1"/>
  <c r="B110" i="1"/>
  <c r="G110" i="1" s="1"/>
  <c r="B153" i="1"/>
  <c r="G153" i="1" s="1"/>
  <c r="B170" i="1"/>
  <c r="G170" i="1" s="1"/>
  <c r="B19" i="1"/>
  <c r="G19" i="1" s="1"/>
  <c r="B157" i="1"/>
  <c r="G157" i="1" s="1"/>
  <c r="B52" i="1"/>
  <c r="G52" i="1" s="1"/>
  <c r="B199" i="1"/>
  <c r="G199" i="1" s="1"/>
  <c r="B47" i="1"/>
  <c r="G47" i="1" s="1"/>
  <c r="B64" i="1"/>
  <c r="G64" i="1" s="1"/>
  <c r="B113" i="1"/>
  <c r="G113" i="1" s="1"/>
  <c r="B75" i="1"/>
  <c r="G75" i="1" s="1"/>
  <c r="B94" i="1"/>
  <c r="G94" i="1" s="1"/>
  <c r="B154" i="1"/>
  <c r="G154" i="1" s="1"/>
  <c r="B167" i="1"/>
  <c r="G167" i="1" s="1"/>
  <c r="B21" i="1"/>
  <c r="G21" i="1" s="1"/>
  <c r="B79" i="1"/>
  <c r="G79" i="1" s="1"/>
  <c r="B147" i="1"/>
  <c r="G147" i="1" s="1"/>
  <c r="B119" i="1"/>
  <c r="G119" i="1" s="1"/>
  <c r="B178" i="1"/>
  <c r="G178" i="1" s="1"/>
  <c r="B112" i="1"/>
  <c r="G112" i="1" s="1"/>
  <c r="B97" i="1"/>
  <c r="G97" i="1" s="1"/>
  <c r="B116" i="1"/>
  <c r="G116" i="1" s="1"/>
  <c r="B132" i="1"/>
  <c r="G132" i="1" s="1"/>
  <c r="B185" i="1"/>
  <c r="G185" i="1" s="1"/>
  <c r="B67" i="1"/>
  <c r="G67" i="1" s="1"/>
  <c r="B20" i="1"/>
  <c r="G20" i="1" s="1"/>
  <c r="B109" i="1"/>
  <c r="G109" i="1" s="1"/>
  <c r="B127" i="1"/>
  <c r="G127" i="1" s="1"/>
  <c r="B169" i="1"/>
  <c r="G169" i="1" s="1"/>
  <c r="B186" i="1"/>
  <c r="G186" i="1" s="1"/>
  <c r="B58" i="1"/>
  <c r="G58" i="1" s="1"/>
  <c r="B26" i="1"/>
  <c r="G26" i="1" s="1"/>
  <c r="B133" i="1"/>
  <c r="G133" i="1" s="1"/>
  <c r="B28" i="1"/>
  <c r="G28" i="1" s="1"/>
  <c r="B63" i="1"/>
  <c r="G63" i="1" s="1"/>
  <c r="B80" i="1"/>
  <c r="G80" i="1" s="1"/>
  <c r="B130" i="1"/>
  <c r="G130" i="1" s="1"/>
  <c r="B11" i="1"/>
  <c r="B68" i="1"/>
  <c r="G68" i="1" s="1"/>
  <c r="B160" i="1"/>
  <c r="G160" i="1" s="1"/>
  <c r="B149" i="1"/>
  <c r="G149" i="1" s="1"/>
  <c r="B140" i="1"/>
  <c r="G140" i="1" s="1"/>
  <c r="B85" i="1"/>
  <c r="G85" i="1" s="1"/>
  <c r="B144" i="1"/>
  <c r="G144" i="1" s="1"/>
  <c r="B101" i="1"/>
  <c r="G101" i="1" s="1"/>
  <c r="B72" i="1"/>
  <c r="G72" i="1" s="1"/>
  <c r="B44" i="1"/>
  <c r="G44" i="1" s="1"/>
  <c r="B33" i="1"/>
  <c r="G33" i="1" s="1"/>
  <c r="B57" i="1"/>
  <c r="G57" i="1" s="1"/>
  <c r="B95" i="1"/>
  <c r="G95" i="1" s="1"/>
  <c r="B168" i="1"/>
  <c r="G168" i="1" s="1"/>
  <c r="B17" i="1"/>
  <c r="G17" i="1" s="1"/>
  <c r="B126" i="1"/>
  <c r="G126" i="1" s="1"/>
  <c r="B78" i="1"/>
  <c r="G78" i="1" s="1"/>
  <c r="B114" i="1"/>
  <c r="G114" i="1" s="1"/>
  <c r="B84" i="1"/>
  <c r="G84" i="1" s="1"/>
  <c r="B158" i="1"/>
  <c r="G158" i="1" s="1"/>
  <c r="B159" i="1"/>
  <c r="G159" i="1" s="1"/>
  <c r="B115" i="1"/>
  <c r="G115" i="1" s="1"/>
  <c r="B176" i="1"/>
  <c r="G176" i="1" s="1"/>
  <c r="B23" i="1"/>
  <c r="G23" i="1" s="1"/>
  <c r="B83" i="1"/>
  <c r="G83" i="1" s="1"/>
  <c r="B40" i="1"/>
  <c r="G40" i="1" s="1"/>
  <c r="B25" i="1"/>
  <c r="G25" i="1" s="1"/>
  <c r="B89" i="1"/>
  <c r="G89" i="1" s="1"/>
  <c r="B36" i="1"/>
  <c r="G36" i="1" s="1"/>
  <c r="B37" i="1"/>
  <c r="G37" i="1" s="1"/>
  <c r="B74" i="1"/>
  <c r="G74" i="1" s="1"/>
  <c r="B139" i="1"/>
  <c r="G139" i="1" s="1"/>
  <c r="B182" i="1"/>
  <c r="G182" i="1" s="1"/>
  <c r="B53" i="1"/>
  <c r="G53" i="1" s="1"/>
  <c r="B22" i="1"/>
  <c r="G22" i="1" s="1"/>
  <c r="B135" i="1"/>
  <c r="G135" i="1" s="1"/>
  <c r="B111" i="1"/>
  <c r="G111" i="1" s="1"/>
  <c r="B177" i="1"/>
  <c r="G177" i="1" s="1"/>
  <c r="B129" i="1"/>
  <c r="G129" i="1" s="1"/>
  <c r="B194" i="1"/>
  <c r="G194" i="1" s="1"/>
  <c r="B179" i="1"/>
  <c r="G179" i="1" s="1"/>
  <c r="B141" i="1"/>
  <c r="G141" i="1" s="1"/>
  <c r="B60" i="1"/>
  <c r="G60" i="1" s="1"/>
  <c r="B136" i="1"/>
  <c r="G136" i="1" s="1"/>
  <c r="B73" i="1"/>
  <c r="G73" i="1" s="1"/>
  <c r="B118" i="1"/>
  <c r="G118" i="1" s="1"/>
  <c r="B42" i="1"/>
  <c r="G42" i="1" s="1"/>
  <c r="B151" i="1"/>
  <c r="G151" i="1" s="1"/>
  <c r="B38" i="1"/>
  <c r="G38" i="1" s="1"/>
  <c r="B43" i="1"/>
  <c r="G43" i="1" s="1"/>
  <c r="B96" i="1"/>
  <c r="G96" i="1" s="1"/>
  <c r="B54" i="1"/>
  <c r="G54" i="1" s="1"/>
  <c r="B205" i="1"/>
  <c r="G205" i="1" s="1"/>
  <c r="B143" i="1"/>
  <c r="G143" i="1" s="1"/>
  <c r="B82" i="1"/>
  <c r="G82" i="1" s="1"/>
  <c r="B191" i="1"/>
  <c r="G191" i="1" s="1"/>
  <c r="B163" i="1"/>
  <c r="G163" i="1" s="1"/>
  <c r="B184" i="1"/>
  <c r="G184" i="1" s="1"/>
  <c r="B125" i="1"/>
  <c r="G125" i="1" s="1"/>
  <c r="B188" i="1"/>
  <c r="G188" i="1" s="1"/>
  <c r="B77" i="1"/>
  <c r="G77" i="1" s="1"/>
  <c r="B172" i="1"/>
  <c r="G172" i="1" s="1"/>
  <c r="B18" i="1"/>
  <c r="G18" i="1" s="1"/>
  <c r="B187" i="1"/>
  <c r="G187" i="1" s="1"/>
  <c r="B196" i="1"/>
  <c r="G196" i="1" s="1"/>
  <c r="B174" i="1"/>
  <c r="G174" i="1" s="1"/>
  <c r="B45" i="1"/>
  <c r="G45" i="1" s="1"/>
  <c r="B173" i="1"/>
  <c r="G173" i="1" s="1"/>
  <c r="B62" i="1"/>
  <c r="G62" i="1" s="1"/>
  <c r="B39" i="1"/>
  <c r="G39" i="1" s="1"/>
  <c r="B103" i="1"/>
  <c r="G103" i="1" s="1"/>
  <c r="B56" i="1"/>
  <c r="G56" i="1" s="1"/>
  <c r="B120" i="1"/>
  <c r="G120" i="1" s="1"/>
  <c r="B105" i="1"/>
  <c r="G105" i="1" s="1"/>
  <c r="B171" i="1"/>
  <c r="G171" i="1" s="1"/>
  <c r="B117" i="1"/>
  <c r="G117" i="1" s="1"/>
  <c r="B31" i="1"/>
  <c r="G31" i="1" s="1"/>
  <c r="B156" i="1"/>
  <c r="G156" i="1" s="1"/>
  <c r="B35" i="1"/>
  <c r="G35" i="1" s="1"/>
  <c r="B69" i="1"/>
  <c r="G69" i="1" s="1"/>
  <c r="B183" i="1"/>
  <c r="G183" i="1" s="1"/>
  <c r="B152" i="1"/>
  <c r="G152" i="1" s="1"/>
  <c r="B165" i="1"/>
  <c r="G165" i="1" s="1"/>
  <c r="B193" i="1"/>
  <c r="G193" i="1" s="1"/>
  <c r="B16" i="1"/>
  <c r="G16" i="1" s="1"/>
  <c r="B27" i="1"/>
  <c r="G27" i="1" s="1"/>
  <c r="B65" i="1"/>
  <c r="G65" i="1" s="1"/>
  <c r="B12" i="1"/>
  <c r="G12" i="1" s="1"/>
  <c r="B34" i="1"/>
  <c r="G34" i="1" s="1"/>
  <c r="B164" i="1"/>
  <c r="G164" i="1" s="1"/>
  <c r="B142" i="1"/>
  <c r="G142" i="1" s="1"/>
  <c r="B30" i="1"/>
  <c r="G30" i="1" s="1"/>
  <c r="B204" i="1"/>
  <c r="G204" i="1" s="1"/>
  <c r="B88" i="1"/>
  <c r="G88" i="1" s="1"/>
  <c r="B122" i="1"/>
  <c r="G122" i="1" s="1"/>
  <c r="B166" i="1"/>
  <c r="G166" i="1" s="1"/>
  <c r="B107" i="1"/>
  <c r="G107" i="1" s="1"/>
  <c r="B150" i="1"/>
  <c r="G150" i="1" s="1"/>
  <c r="B102" i="1"/>
  <c r="G102" i="1" s="1"/>
  <c r="B15" i="1"/>
  <c r="G15" i="1" s="1"/>
  <c r="B162" i="1"/>
  <c r="G162" i="1" s="1"/>
  <c r="B81" i="1"/>
  <c r="G81" i="1" s="1"/>
  <c r="B190" i="1"/>
  <c r="G190" i="1" s="1"/>
  <c r="B59" i="1"/>
  <c r="G59" i="1" s="1"/>
  <c r="B181" i="1"/>
  <c r="G181" i="1" s="1"/>
  <c r="B48" i="1"/>
  <c r="G48" i="1" s="1"/>
  <c r="B55" i="1"/>
  <c r="G55" i="1" s="1"/>
  <c r="B99" i="1"/>
  <c r="G99" i="1" s="1"/>
  <c r="B137" i="1"/>
  <c r="G137" i="1" s="1"/>
  <c r="B14" i="1"/>
  <c r="G14" i="1" s="1"/>
  <c r="G9" i="1" l="1"/>
  <c r="G212" i="1" s="1"/>
</calcChain>
</file>

<file path=xl/sharedStrings.xml><?xml version="1.0" encoding="utf-8"?>
<sst xmlns="http://schemas.openxmlformats.org/spreadsheetml/2006/main" count="687" uniqueCount="587">
  <si>
    <t xml:space="preserve">ИП Баженов А.Н.   ИНН 7814623550 </t>
  </si>
  <si>
    <t>Юридический и фактический адрес: 199034, Россия, г. Санкт-Петербург, 13-я линия В.О. д. 6-8 офис 81</t>
  </si>
  <si>
    <t>Упаковка: галлоны, 16OZ  - оригинальная тара производителей (ТРА, Capella)</t>
  </si>
  <si>
    <t>Отправка транспортными компаниями: СДЭК, Деловые Линии, ПЭК</t>
  </si>
  <si>
    <t>support@twodrops.ru</t>
  </si>
  <si>
    <t>Наименование</t>
  </si>
  <si>
    <t>Количество, шт.</t>
  </si>
  <si>
    <t>Ароматизаторы TPA (The Perfumer's Apprentice)</t>
  </si>
  <si>
    <t>галлон</t>
  </si>
  <si>
    <t>мл</t>
  </si>
  <si>
    <t>Absinthe/Абсент **</t>
  </si>
  <si>
    <t>Absinthe II/Абсент II</t>
  </si>
  <si>
    <t xml:space="preserve">Acai/Асаи  </t>
  </si>
  <si>
    <t xml:space="preserve">Acetyl Pyrazine 5 PG/Ореховый микс  </t>
  </si>
  <si>
    <t xml:space="preserve">Almond Amaretto/Миндальный амаретто  </t>
  </si>
  <si>
    <t>Apple Candy/Яблочная конфета **</t>
  </si>
  <si>
    <t xml:space="preserve">Apple Pie/Яблочный пирог  </t>
  </si>
  <si>
    <t xml:space="preserve">Apple/Яблоко  </t>
  </si>
  <si>
    <t xml:space="preserve">Apricot/Абрикос  </t>
  </si>
  <si>
    <t xml:space="preserve">Banana Cream/Банановый крем  </t>
  </si>
  <si>
    <t xml:space="preserve">Banana Nut Bread/Бананово-ореховый пирог  </t>
  </si>
  <si>
    <t xml:space="preserve">Banana/Банан  </t>
  </si>
  <si>
    <t xml:space="preserve">Bananas Foster/Банановый фостер  </t>
  </si>
  <si>
    <t xml:space="preserve">Bavarian Cream/Желе со взбитыми сливками  </t>
  </si>
  <si>
    <t xml:space="preserve">Berry Cereal/Хлопья с ягодами  </t>
  </si>
  <si>
    <t xml:space="preserve">Berry Mix/Ягодный микс  </t>
  </si>
  <si>
    <t xml:space="preserve">Black Cherry/Черешня  </t>
  </si>
  <si>
    <t xml:space="preserve">Black Currant/Черная Смородина  </t>
  </si>
  <si>
    <t xml:space="preserve">Black Honey/Черный мед  </t>
  </si>
  <si>
    <t xml:space="preserve">Blackberry/Ежевика  </t>
  </si>
  <si>
    <t xml:space="preserve">Blueberry Candy PG/Черничный леденец  </t>
  </si>
  <si>
    <t xml:space="preserve">Blueberry Extra/Черника Экстра  </t>
  </si>
  <si>
    <t xml:space="preserve">Blueberry wild/Лесная черника  </t>
  </si>
  <si>
    <t xml:space="preserve">Bourbon/Бурбон </t>
  </si>
  <si>
    <t xml:space="preserve">Brown Sugar/Тростниковый сахар  </t>
  </si>
  <si>
    <t>Bubblegum Fruity/Фруктовая жевательная резинка (TPA), галлон **</t>
  </si>
  <si>
    <t xml:space="preserve">Bubblegum/Жевательная резинка  </t>
  </si>
  <si>
    <t xml:space="preserve">Butter/Сливочное масло  </t>
  </si>
  <si>
    <t xml:space="preserve">Butterscotch/Ириска  </t>
  </si>
  <si>
    <t xml:space="preserve">Cantaloupe/Мускусная дыня  </t>
  </si>
  <si>
    <t xml:space="preserve">Cappuccino/Капучино  </t>
  </si>
  <si>
    <t xml:space="preserve">Caramel Candy/Карамельный леденец  </t>
  </si>
  <si>
    <t xml:space="preserve">Caramel Original/Мягкая карамель  </t>
  </si>
  <si>
    <t xml:space="preserve">Caramel/Карамель  </t>
  </si>
  <si>
    <t>Chai Tea/Чай Масала **</t>
  </si>
  <si>
    <t xml:space="preserve">Champagne Type PG/Шампанское PG  </t>
  </si>
  <si>
    <t xml:space="preserve">Cheesecake Graham Crust/Хрустящее печенье  </t>
  </si>
  <si>
    <t xml:space="preserve">Cheesecake/Чизкейк  </t>
  </si>
  <si>
    <t>Cherry Extract/Экстракт вишни**</t>
  </si>
  <si>
    <t xml:space="preserve">Chocolate Coconut Almond Candy Bar/Кокосово-миндальная конфета в шоколаде  </t>
  </si>
  <si>
    <t xml:space="preserve">Cigarillo/Сигарилло  </t>
  </si>
  <si>
    <t xml:space="preserve">Cinnamon Danish/Датская слойка  </t>
  </si>
  <si>
    <t xml:space="preserve">Cinnamon Spice/Пряная Корица  </t>
  </si>
  <si>
    <t xml:space="preserve">Cinnamon Sugar Cookie/Печенье с корицей  </t>
  </si>
  <si>
    <t>Citrus Punch/Цитрусовый пунш**</t>
  </si>
  <si>
    <t xml:space="preserve">Citrus Punch II/Цитрусовый пунш II  </t>
  </si>
  <si>
    <t xml:space="preserve">Coconut Candy/Кокосовая конфета  </t>
  </si>
  <si>
    <t xml:space="preserve">Coconut Extra/Кокос Экстра  </t>
  </si>
  <si>
    <t xml:space="preserve">Coconut/Кокос  </t>
  </si>
  <si>
    <t xml:space="preserve">Coffee/Кофе  </t>
  </si>
  <si>
    <t xml:space="preserve">Cola Cherry/Вишневая Кола  </t>
  </si>
  <si>
    <t>Cola/Кола **</t>
  </si>
  <si>
    <t>Cola Syrup/Сироп Колы **</t>
  </si>
  <si>
    <t xml:space="preserve">Cotton Candy/Сладкая вата  </t>
  </si>
  <si>
    <t xml:space="preserve">Creme de Menthe II/Мятный ликер  </t>
  </si>
  <si>
    <t>Cranberry Sauce/Клюквенный соус</t>
  </si>
  <si>
    <t xml:space="preserve">Cubano Type/Кубано  </t>
  </si>
  <si>
    <t xml:space="preserve">Dairy Milk/Молоко  </t>
  </si>
  <si>
    <t xml:space="preserve">Dark Rum/Ром  </t>
  </si>
  <si>
    <t xml:space="preserve">DK Tobacco II/Табак DK II  </t>
  </si>
  <si>
    <t xml:space="preserve">Double Chocolate (Clear)/Двойной шоколад  </t>
  </si>
  <si>
    <t xml:space="preserve">Dr. Pop/Dr. Pop  </t>
  </si>
  <si>
    <t xml:space="preserve">Dragonfruit/Питайя  </t>
  </si>
  <si>
    <t>Dulce de Leche/Вареная сгущенка **</t>
  </si>
  <si>
    <t>DX Banana Cream/Банановый крем  DX</t>
  </si>
  <si>
    <t xml:space="preserve">DX Bavarian Cream/Желе со взбитыми сливками DX  </t>
  </si>
  <si>
    <t xml:space="preserve">DX Hazelnut/Лесной орех DX  </t>
  </si>
  <si>
    <t xml:space="preserve">DX Sweet Cream/Сладкий крем DX  </t>
  </si>
  <si>
    <t xml:space="preserve">Earl Grey Tea II/Эрл Грей II  </t>
  </si>
  <si>
    <t xml:space="preserve">Elderberry/Бузина  </t>
  </si>
  <si>
    <t xml:space="preserve">Energy Drink/Энергетический напиток  </t>
  </si>
  <si>
    <t xml:space="preserve">French Vanilla Creme/Крем с французской ванилью  </t>
  </si>
  <si>
    <t xml:space="preserve">French Vanilla Deluxe/Французская ваниль делюкс  </t>
  </si>
  <si>
    <t xml:space="preserve">French Vanilla/Французская ваниль  </t>
  </si>
  <si>
    <t xml:space="preserve">Frosted donut/Глазированный пончик  </t>
  </si>
  <si>
    <t xml:space="preserve">Fruit Circles/Фруктовые колечки  </t>
  </si>
  <si>
    <t>Fruit Smoothie/Фруктовый смузи **</t>
  </si>
  <si>
    <t>Fruity Stick Gum/Фруктовый жевательный мармелад</t>
  </si>
  <si>
    <t xml:space="preserve">Fudge Brownie/Брауни  </t>
  </si>
  <si>
    <t xml:space="preserve">Gingerbread Extra Ginger/Имбирный кекс  </t>
  </si>
  <si>
    <t xml:space="preserve">Graham Cracker (Clear)/Цельнозерновое печенье (прозрачный)  </t>
  </si>
  <si>
    <t xml:space="preserve">Graham Cracker/Цельнозерновое печенье  </t>
  </si>
  <si>
    <t>Grape Candy/Виноградный леденец  **</t>
  </si>
  <si>
    <t xml:space="preserve">Greek Yogurt/Греческий йогурт  </t>
  </si>
  <si>
    <t xml:space="preserve">Green Apple/Зеленое яблоко  </t>
  </si>
  <si>
    <t xml:space="preserve">Green Tea/Зеленый чай  </t>
  </si>
  <si>
    <t xml:space="preserve">Guava/Гуава  </t>
  </si>
  <si>
    <t xml:space="preserve">Gummy Candy/Жевательный мармелад  </t>
  </si>
  <si>
    <t>Hawaian Drink/Гавайский напиток  **</t>
  </si>
  <si>
    <t xml:space="preserve">Hazelnut/Лесной орех  </t>
  </si>
  <si>
    <t xml:space="preserve">Hibiscus/Гибискус  </t>
  </si>
  <si>
    <t xml:space="preserve">Honeydew II/Мускатная дыня II  </t>
  </si>
  <si>
    <t xml:space="preserve">Horchata Smooth/Оршад  </t>
  </si>
  <si>
    <t xml:space="preserve">Irish Cream II/Айриш Крим  </t>
  </si>
  <si>
    <t xml:space="preserve">Jackfruit/Джекфрут  </t>
  </si>
  <si>
    <t>Jamaican Rum/Ямайский ром **</t>
  </si>
  <si>
    <t xml:space="preserve">Kahlua and Cream/Кофейный ликер со сливками  </t>
  </si>
  <si>
    <t>Kentucky Bourbon/Кентукки бурбон **</t>
  </si>
  <si>
    <t>Key Lime/Килайм  **</t>
  </si>
  <si>
    <t xml:space="preserve">Kiwi Double/Киви двойной  </t>
  </si>
  <si>
    <t xml:space="preserve">Koolada 10 PG/Кулада 10 PG  </t>
  </si>
  <si>
    <t>Lemon (water soluble)/Лимон (водорастворимый) **</t>
  </si>
  <si>
    <t xml:space="preserve">Lemon II/Лимон II  </t>
  </si>
  <si>
    <t xml:space="preserve">Lemon Lime II/Лимон Лайм II  </t>
  </si>
  <si>
    <t xml:space="preserve">Mango/Манго  </t>
  </si>
  <si>
    <t xml:space="preserve">Marshmallow/Зефир  </t>
  </si>
  <si>
    <t xml:space="preserve">Mary Jane/Мэри Джейн  </t>
  </si>
  <si>
    <t xml:space="preserve">Menthol Liquid (PG)/Ментол (PG)  </t>
  </si>
  <si>
    <t xml:space="preserve">Meringue/Меринга  </t>
  </si>
  <si>
    <t xml:space="preserve">Mexican Liqueur/Мексиканский ликер  </t>
  </si>
  <si>
    <t xml:space="preserve">Milk Chocolate/Молочный шоколад  </t>
  </si>
  <si>
    <t xml:space="preserve">Mint Candy/Мятный леденец  </t>
  </si>
  <si>
    <t>Mojito/Мохито  **</t>
  </si>
  <si>
    <t>Mojito Havana/Мохито  Гавана</t>
  </si>
  <si>
    <t>Nectarine/Нектарин (TPA)</t>
  </si>
  <si>
    <t xml:space="preserve">Oatmeal Cookie/Овсяное печенье  </t>
  </si>
  <si>
    <t xml:space="preserve">Orange Cream Bar/Апельсиновое эскимо  </t>
  </si>
  <si>
    <t>Orange Cream/Апельсиновое мороженое **</t>
  </si>
  <si>
    <t xml:space="preserve">Orange Mandarin/Мандарин  </t>
  </si>
  <si>
    <t>Organic Compliant Strawberry/Натуральная клубника **</t>
  </si>
  <si>
    <t>Pancake/Блинчики</t>
  </si>
  <si>
    <t xml:space="preserve">Papaya/Папайя  </t>
  </si>
  <si>
    <t xml:space="preserve">Passion Fruit/Маракуйя  </t>
  </si>
  <si>
    <t xml:space="preserve">Peach (juicy)/Сочный персик  </t>
  </si>
  <si>
    <t xml:space="preserve">Peach/Персик  </t>
  </si>
  <si>
    <t xml:space="preserve">Peanut Butter/Арахисовое масло  </t>
  </si>
  <si>
    <t xml:space="preserve">Pear/Груша  </t>
  </si>
  <si>
    <t>Pear Candy/Грушевый леденец</t>
  </si>
  <si>
    <t xml:space="preserve">Pecan/Пекан  </t>
  </si>
  <si>
    <t xml:space="preserve">Peppermint II/Перечная мята II  </t>
  </si>
  <si>
    <t>Peppermint/Перечная мята **</t>
  </si>
  <si>
    <t xml:space="preserve">Philippine Mango/Филиппинское манго  </t>
  </si>
  <si>
    <t xml:space="preserve">Pie Crust/Корочка пирога  </t>
  </si>
  <si>
    <t xml:space="preserve">Pina Colada/Пина Колада  </t>
  </si>
  <si>
    <t xml:space="preserve">Pineapple Juicy/Сочный ананас  </t>
  </si>
  <si>
    <t>Pineapple/Ананас **</t>
  </si>
  <si>
    <t xml:space="preserve">Pistachio/Фисташки  </t>
  </si>
  <si>
    <t xml:space="preserve">Pomegranate/Гранат  </t>
  </si>
  <si>
    <t xml:space="preserve">Popcorn/Попкорн  </t>
  </si>
  <si>
    <t>Rainbow Drops/Фруктовое дражже **</t>
  </si>
  <si>
    <t xml:space="preserve">Rainbow Sherbet/Фруктовый сорбет  </t>
  </si>
  <si>
    <t xml:space="preserve">Raspberry Sweet/Сладкая малина  </t>
  </si>
  <si>
    <t>Raspberry/Малина **</t>
  </si>
  <si>
    <t>Red Licorice/Красная лакрица</t>
  </si>
  <si>
    <t xml:space="preserve">Rice Crunchies/Воздушный рис  </t>
  </si>
  <si>
    <t>Ripe Banana/Зрелый банан **</t>
  </si>
  <si>
    <t xml:space="preserve">RY4 Asian/RY4 азиатская смесь  </t>
  </si>
  <si>
    <t xml:space="preserve">RY4 Double/RY4 двойной  </t>
  </si>
  <si>
    <t xml:space="preserve">Smooth/Шелк  </t>
  </si>
  <si>
    <t xml:space="preserve">Sour/Кислый  </t>
  </si>
  <si>
    <t xml:space="preserve">Spearmint/Мята  </t>
  </si>
  <si>
    <t>Spurberry/Фруктово-ягодный микс **</t>
  </si>
  <si>
    <t xml:space="preserve">Strawberries and Cream/Клубника со сливками  </t>
  </si>
  <si>
    <t xml:space="preserve">Strawberry Lemonade/Клубничный лемонад  </t>
  </si>
  <si>
    <t xml:space="preserve">Strawberry Ripe/Спелая клубника  </t>
  </si>
  <si>
    <t xml:space="preserve">Strawberry/Клубника  </t>
  </si>
  <si>
    <t xml:space="preserve">Sweet and Tart /Кисло-сладкая конфета </t>
  </si>
  <si>
    <t xml:space="preserve">Swedish Gummy/Шведская мармеладка  </t>
  </si>
  <si>
    <t xml:space="preserve">Sweet Cream/Сладкий крем  </t>
  </si>
  <si>
    <t>Sweet Strawberry/Сладкая клубника**</t>
  </si>
  <si>
    <t xml:space="preserve">Sweetener/Подсластитель  </t>
  </si>
  <si>
    <t xml:space="preserve">Toasted Almond/Поджаренный миндаль  </t>
  </si>
  <si>
    <t xml:space="preserve">Toasted Marshmallow/Обжаренный зефир  </t>
  </si>
  <si>
    <t xml:space="preserve">Tobacco/Табак  </t>
  </si>
  <si>
    <t xml:space="preserve">Turkish/Турецкий табак  </t>
  </si>
  <si>
    <t xml:space="preserve">Tutti Frutti Deluxe/Тутти фрутти делюкс  </t>
  </si>
  <si>
    <t>Tutti Frutti/Тутти фрутти**</t>
  </si>
  <si>
    <t xml:space="preserve">Vanilla Bean Gelato/Итальянское ванильное мороженое  </t>
  </si>
  <si>
    <t xml:space="preserve">Vanilla Bean Ice Cream/Ванильное мороженое  </t>
  </si>
  <si>
    <t xml:space="preserve">Vanilla Cupcake/Ванильный капкейк  </t>
  </si>
  <si>
    <t xml:space="preserve">Vanilla Custard/Ванильный крем  </t>
  </si>
  <si>
    <t xml:space="preserve">Vanilla Swirl/Ванильный вихрь  </t>
  </si>
  <si>
    <t xml:space="preserve">Vanillin 10 PG/Ванилин 10 PG  </t>
  </si>
  <si>
    <t xml:space="preserve">Waffle Belgian/Бельгийская вафля  </t>
  </si>
  <si>
    <t xml:space="preserve">Watermelon/Арбуз  </t>
  </si>
  <si>
    <t>Watermelon Candy/Арбузный Леденец</t>
  </si>
  <si>
    <t xml:space="preserve">Western/Вестерн  </t>
  </si>
  <si>
    <t xml:space="preserve">Whipped Cream/Взбитые сливки  </t>
  </si>
  <si>
    <t xml:space="preserve">White chocolate/Белый шоколад  </t>
  </si>
  <si>
    <t>Ароматизаторы Capella</t>
  </si>
  <si>
    <t xml:space="preserve">Apple Pie/Яблочный пирог </t>
  </si>
  <si>
    <t xml:space="preserve">Creamy Yogurt/Сливочный йогурт </t>
  </si>
  <si>
    <t xml:space="preserve">Graham Cracker/Хрустящее печенье </t>
  </si>
  <si>
    <t xml:space="preserve">Peanut Butter/Арахисовое масло </t>
  </si>
  <si>
    <t xml:space="preserve">Vanilla Whipped Cream/Ванильные взбитые сливки </t>
  </si>
  <si>
    <t>ИТОГО</t>
  </si>
  <si>
    <t>ВЕС ИТОГО (кг)</t>
  </si>
  <si>
    <t>ОГРН 1147847330729   ИНН 7814623550   КПП 780101001</t>
  </si>
  <si>
    <t>support@twodrops.club</t>
  </si>
  <si>
    <t>Кол-во шт., кор.</t>
  </si>
  <si>
    <t>от 500 штук</t>
  </si>
  <si>
    <t>от 1500 штук</t>
  </si>
  <si>
    <t>от 3000 штук</t>
  </si>
  <si>
    <t>от 10000 штук</t>
  </si>
  <si>
    <t>Крышки, капельницы, пипетки</t>
  </si>
  <si>
    <t>Крышка с запорным конусом, 28/410 (РСО 1810), белая/коричневая/черная</t>
  </si>
  <si>
    <t>Крышка с прокладкой, РР28, белая</t>
  </si>
  <si>
    <t>Крышка диск-топ, 24/410, белая</t>
  </si>
  <si>
    <t>Крышка флип-топ, 28/410, белая</t>
  </si>
  <si>
    <t>Крышка флип-топ, 28/410, натуральная</t>
  </si>
  <si>
    <t>Крышка с капельницей, с КПВ, 18/415, белая/черная</t>
  </si>
  <si>
    <t>Крышка с пробкой, с КПВ, 18/415, белая/черная</t>
  </si>
  <si>
    <t>Крышка банки для косметики, 30 мл, белая/черная</t>
  </si>
  <si>
    <t>Крышка банки для косметики, 50 мл, белая/черная</t>
  </si>
  <si>
    <t>Крышка банки для БАД, 150-250 мл, белая/черная</t>
  </si>
  <si>
    <t>Крышка банки для БАД, 500 мл, белая/черная</t>
  </si>
  <si>
    <t>ПЭТ флаконы и бутылки</t>
  </si>
  <si>
    <t>Флакон ПЭТ, 1000 мл, РСО 1810, круглый, янтарный</t>
  </si>
  <si>
    <t>Стеклянные флаконы</t>
  </si>
  <si>
    <t>Флакон стеклянный, 5 мл, 18/415, янтарный</t>
  </si>
  <si>
    <t>Флакон стеклянный, 10 мл, 18/415, янтарный</t>
  </si>
  <si>
    <t>Флакон стеклянный, 100 мл, 18/415, янтарный</t>
  </si>
  <si>
    <t>Флакон стеклянный, 15 мл, 18/415, янтарный</t>
  </si>
  <si>
    <t>Флакон стеклянный, 20 мл, 18/415, янтарный</t>
  </si>
  <si>
    <t>Флакон стеклянный, 30 мл, 18/415, янтарный</t>
  </si>
  <si>
    <t>Флакон стеклянный, 50 мл, 18/415, янтарный</t>
  </si>
  <si>
    <t>Флакон стеклянный, 5 мл, 18/415, прозрачный</t>
  </si>
  <si>
    <t>Флакон стеклянный, 10 мл, 18/415, прозрачный</t>
  </si>
  <si>
    <t>Флакон стеклянный, 100 мл, 18/415, прозрачный</t>
  </si>
  <si>
    <t>Флакон стеклянный, 15 мл, 18/415, прозрачный</t>
  </si>
  <si>
    <t>Флакон стеклянный, 30 мл, 18/415, прозрачный</t>
  </si>
  <si>
    <t>Флакон стеклянный, 50 мл, 18/415, прозрачный</t>
  </si>
  <si>
    <t>Флакон с широким горлом (стекло), 30 мл, РР28, янтарный</t>
  </si>
  <si>
    <t>Флакон с широким горлом (стекло), 60 мл, РР28, янтарный</t>
  </si>
  <si>
    <t>Флакон с широким горлом (стекло), 100 мл, РР28, янтарный</t>
  </si>
  <si>
    <t>Флакон с широким горлом (стекло), 125 мл, РР28, янтарный</t>
  </si>
  <si>
    <t>Флакон с широким горлом (стекло), 150 мл, РР28, янтарный</t>
  </si>
  <si>
    <t>Спреи, дозаторы, распылители</t>
  </si>
  <si>
    <t>Дозатор помпа, 10 - 100 мл, 18/410, белый/черный</t>
  </si>
  <si>
    <t>Дозатор помпа, 100 - 1000 мл, 24/410,  белый/черный</t>
  </si>
  <si>
    <t>Дозатор помпа, 100 - 1000 мл, 28/410,  белый/черный</t>
  </si>
  <si>
    <t>Стеклянные банки</t>
  </si>
  <si>
    <t>Банка стеклянная для БАД, 100 мл, янтарный</t>
  </si>
  <si>
    <t>Банка стеклянная для БАД, 150 мл, янтарный</t>
  </si>
  <si>
    <t>Банка стеклянная для БАД, 250 мл, янтарный</t>
  </si>
  <si>
    <t>Банка стеклянная для БАД, 500 мл, янтарный</t>
  </si>
  <si>
    <t>Банка стеклянная для косметики, 30 мл, янтарный</t>
  </si>
  <si>
    <t>Банка стеклянная для косметики, 50 мл, янтарный</t>
  </si>
  <si>
    <t>Банка стеклянная для косметики, 100 мл, янтарный</t>
  </si>
  <si>
    <t>от 5000 штук</t>
  </si>
  <si>
    <t>Флаконы Chubby Gorilla (клон)</t>
  </si>
  <si>
    <t>Флакон Chubby Gorilla 60 мл. (клон) прозрачный/черный  V2</t>
  </si>
  <si>
    <t>Флакон Chubby Gorilla 100 мл. (клон) прозрачный/черный  V2</t>
  </si>
  <si>
    <t>Флакон Chubby Gorilla 10 мл, (клон) прозрачный/черный  V3</t>
  </si>
  <si>
    <t>Флакон Chubby Gorilla 30 мл. (клон) прозрачный/черный (низкий) V3</t>
  </si>
  <si>
    <t>Флакон Chubby Gorilla 30 мл, (клон) прозрачный/черный (высокий) V3</t>
  </si>
  <si>
    <t>Флакон Chubby Gorilla 80 мл, (клон) прозрачный/черный V.3</t>
  </si>
  <si>
    <t>Флакон Chubby Gorilla 100 мл. (клон) прозрачный/черный  V3</t>
  </si>
  <si>
    <t>Флакон Chubby Gorilla 120 мл. (клон) прозрачный/черный  V3</t>
  </si>
  <si>
    <t>Флакон Chubby Gorilla 60 мл. (клон) прозрачный/черный  (низкий) V3</t>
  </si>
  <si>
    <t>Флакон Chubby Gorilla 60 мл. (клон) прозрачный/черный  (высокий) V3</t>
  </si>
  <si>
    <t>Lemon Lime /Лимон Лайм  **</t>
  </si>
  <si>
    <t>Крышка с стеклянной пипеткой, с КПВ, 5 мл, 18/415, белая/черная</t>
  </si>
  <si>
    <t>Крышка с стеклянной пипеткой, с КПВ, 10 мл, 18/415, белая/черная</t>
  </si>
  <si>
    <t>Крышка с стеклянной пипеткой, с КПВ, 15 мл, 18/415, белая/черная</t>
  </si>
  <si>
    <t>Крышка с стеклянной пипеткой, с КПВ, 30 мл, 18/415, белая/черная</t>
  </si>
  <si>
    <t>Крышка с стеклянной пипеткой, с КПВ, 50 мл, 18/415, белая/черная</t>
  </si>
  <si>
    <t>Крышка с стеклянной пипеткой, с КПВ, 100 мл, 18/415, белая/черная</t>
  </si>
  <si>
    <t>Крышка с стеклянной пипеткой, 15 мл, 18/415, серебро (золото) с белым</t>
  </si>
  <si>
    <t>Крышка с стеклянной пипеткой, 30 мл, 18/415, серебро (золото) с белым</t>
  </si>
  <si>
    <t>Крышка с стеклянной пипеткой, 50 мл, 18/415, серебро (золото) с белым</t>
  </si>
  <si>
    <t>Флакон стеклянный, 20 мл, 18/415, прозрачный</t>
  </si>
  <si>
    <t>Банка стеклянная для БАД, 120 мл, янтарный</t>
  </si>
  <si>
    <t>Крышка с стеклянной пипеткой, 30 мл, 18/415, белая/черная</t>
  </si>
  <si>
    <t>Банка стеклянная для косметики, 30 мл, прозрачный</t>
  </si>
  <si>
    <t>Банка стеклянная для косметики, 50 мл, прозрачный</t>
  </si>
  <si>
    <t>Банка стеклянная для косметики, 100 мл, прозрачный</t>
  </si>
  <si>
    <t>Стоимость оптовая итого, $</t>
  </si>
  <si>
    <t>Стоимость крупнооптовая итого, $</t>
  </si>
  <si>
    <t>от 25000 штук</t>
  </si>
  <si>
    <t>цены в USD</t>
  </si>
  <si>
    <t>Крышка банки для БАД, 500 мл, золото/серебро</t>
  </si>
  <si>
    <t xml:space="preserve">Crunchy (Captain) Cereal/Мюсли  </t>
  </si>
  <si>
    <t>Крышка алюминевая,РР18 серебро/золото</t>
  </si>
  <si>
    <t>Флакон для триггера распылителя (ПНД), 500 мл, 28/415, плоский</t>
  </si>
  <si>
    <t>Флакон ПЭТ, 100 мл, РСО 1810, круглый, прозрачный</t>
  </si>
  <si>
    <t>Флакон ПЭТ, 100 мл, РСО 1810, круглый, янтарный</t>
  </si>
  <si>
    <t>Флакон ПЭТ, 100 мл, РСО 1810, плоский, янтарный</t>
  </si>
  <si>
    <t>Флакон ПЭТ, 100 мл, РСО 1810, плоский, прозрачный</t>
  </si>
  <si>
    <t>Флакон ПЭТ, 500 мл, РСО 1810, круглый, янтарный</t>
  </si>
  <si>
    <t>Флакон ПЭТ, 500 мл, РСО 1810, круглый, прозрачный</t>
  </si>
  <si>
    <t>Триггер распылитель, 100 - 1000 мл, 24/410, белый/черный</t>
  </si>
  <si>
    <t>Оптовая цена, менее 5000 $</t>
  </si>
  <si>
    <t>Крышка с пробкой, PP28, белая/черная</t>
  </si>
  <si>
    <t>Крышка с прокладкой, РР28, черная</t>
  </si>
  <si>
    <t>Крышка банки для косметики, 100 мл, белая /черная</t>
  </si>
  <si>
    <t>Крышка алюминевая,РР28 серебро/золото</t>
  </si>
  <si>
    <t>Цены в USD, оплата по курсу ЦБ в день оплаты +1 рубль</t>
  </si>
  <si>
    <t>Цены в USD, оплата по курсу ЦБ в день оплаты + 1рубль</t>
  </si>
  <si>
    <t>Peach Yogurt/Персиковый йогурт</t>
  </si>
  <si>
    <t>order@twodrops.ru</t>
  </si>
  <si>
    <t xml:space="preserve">Acai/Асаи </t>
  </si>
  <si>
    <t xml:space="preserve">Acetyl Pyrazine 5 PG/Ореховый микс </t>
  </si>
  <si>
    <t xml:space="preserve">Almond Amaretto/Миндальный амаретто </t>
  </si>
  <si>
    <t xml:space="preserve">Almond/Миндаль  </t>
  </si>
  <si>
    <t>Apple Candy/Яблочная конфета  **</t>
  </si>
  <si>
    <t xml:space="preserve">Apple/Яблоко </t>
  </si>
  <si>
    <t xml:space="preserve">Apricot/Абрикос </t>
  </si>
  <si>
    <t xml:space="preserve">Banana Cream/Банановый крем </t>
  </si>
  <si>
    <t xml:space="preserve">Banana Nut Bread/Бананово-ореховый пирог </t>
  </si>
  <si>
    <t xml:space="preserve">Banana/Банан </t>
  </si>
  <si>
    <t xml:space="preserve">Bananas Foster/Банановый фостер </t>
  </si>
  <si>
    <t xml:space="preserve">Bavarian Cream/Желе со взбитыми сливками </t>
  </si>
  <si>
    <t xml:space="preserve">Berry Mix/Ягодный микс </t>
  </si>
  <si>
    <t xml:space="preserve">Bitter Nut Extra/Гикори экстра  </t>
  </si>
  <si>
    <t xml:space="preserve">Black Cherry/Черешня </t>
  </si>
  <si>
    <t xml:space="preserve">Black Currant/Черная Смородина </t>
  </si>
  <si>
    <t xml:space="preserve">Black Honey/Черный мед </t>
  </si>
  <si>
    <t xml:space="preserve">Blackberry/Ежевика </t>
  </si>
  <si>
    <t>Blue Raspberry/Голубая малина **</t>
  </si>
  <si>
    <t xml:space="preserve">Blueberry Candy PG/Черничный леденец </t>
  </si>
  <si>
    <t xml:space="preserve">Blueberry Extra/Черника Экстра </t>
  </si>
  <si>
    <t xml:space="preserve">Blueberry wild/Лесная черника </t>
  </si>
  <si>
    <t xml:space="preserve">Boysenberry Deluxe/Бойзенова ягода  </t>
  </si>
  <si>
    <t xml:space="preserve">Brown Sugar/Тростниковый сахар </t>
  </si>
  <si>
    <t xml:space="preserve">Bubblegum/Жевательная резинка </t>
  </si>
  <si>
    <t xml:space="preserve">Butter/Сливочное масло </t>
  </si>
  <si>
    <t xml:space="preserve">Butterscotch/Ириска </t>
  </si>
  <si>
    <t xml:space="preserve">Cantaloupe/Мускусная дыня </t>
  </si>
  <si>
    <t xml:space="preserve">Cappuccino/Капучино </t>
  </si>
  <si>
    <t xml:space="preserve">Caramel Candy/Карамельный леденец </t>
  </si>
  <si>
    <t xml:space="preserve">Caramel Cappuccino/Карамельный капучино  </t>
  </si>
  <si>
    <t xml:space="preserve">Caramel Original/Мягкая карамель </t>
  </si>
  <si>
    <t xml:space="preserve">Caramel/Карамель </t>
  </si>
  <si>
    <t>Chai Tea/Чай Масала  **</t>
  </si>
  <si>
    <t xml:space="preserve">Champagne Type PG/Шампанское PG </t>
  </si>
  <si>
    <t xml:space="preserve">Cheesecake Graham Crust/Хрустящее печенье </t>
  </si>
  <si>
    <t xml:space="preserve">Cheesecake/Чизкейк </t>
  </si>
  <si>
    <t xml:space="preserve">Chocolate Coconut Almond Candy Bar/Кокосово-миндальная конфета в шоколаде </t>
  </si>
  <si>
    <t xml:space="preserve">Cigarillo/Сигарилло </t>
  </si>
  <si>
    <t xml:space="preserve">Cinnamon Danish/Датская слойка </t>
  </si>
  <si>
    <t>Cinnamon Red Hot/Корица (острая)  **</t>
  </si>
  <si>
    <t xml:space="preserve">Cinnamon Spice/Пряная Корица </t>
  </si>
  <si>
    <t xml:space="preserve">Cinnamon Sugar Cookie/Печенье с корицей </t>
  </si>
  <si>
    <t xml:space="preserve">Citrus Punch II/Цитрусовый пунш II </t>
  </si>
  <si>
    <t xml:space="preserve">Clove/Гвоздика  </t>
  </si>
  <si>
    <t xml:space="preserve">Coconut Candy/Кокосовая конфета </t>
  </si>
  <si>
    <t xml:space="preserve">Coconut Extra/Кокос Экстра </t>
  </si>
  <si>
    <t xml:space="preserve">Coconut/Кокос </t>
  </si>
  <si>
    <t xml:space="preserve">Coffee/Кофе </t>
  </si>
  <si>
    <t xml:space="preserve">Cola Cherry/Вишневая Кола </t>
  </si>
  <si>
    <t>Cola Soda/Кола Сода</t>
  </si>
  <si>
    <t>Cola/Кола  **</t>
  </si>
  <si>
    <t xml:space="preserve">Cotton Candy/Сладкая вата </t>
  </si>
  <si>
    <t xml:space="preserve">Creme de Menthe II/Мятный ликер </t>
  </si>
  <si>
    <t>Cranberry/Клюква**</t>
  </si>
  <si>
    <t xml:space="preserve">Crunchy Cereal/Мюсли </t>
  </si>
  <si>
    <t xml:space="preserve">Cubano Type/Кубано </t>
  </si>
  <si>
    <t xml:space="preserve">Dairy/Milk/Молоко </t>
  </si>
  <si>
    <t xml:space="preserve">Dark Rum/Ром </t>
  </si>
  <si>
    <t>DK Tobacco Base/ Табачная основа DK (TPA), галлон**</t>
  </si>
  <si>
    <t xml:space="preserve">DK Tobacco II/Табак DK II </t>
  </si>
  <si>
    <t xml:space="preserve">Double Chocolate (Clear)/Двойной шоколад </t>
  </si>
  <si>
    <t xml:space="preserve">Dragonfruit/Питайя </t>
  </si>
  <si>
    <t>Dulce de Leche/Вареная сгущенка  **</t>
  </si>
  <si>
    <t xml:space="preserve">DX Bavarian Cream/Желе со взбитыми сливками DX </t>
  </si>
  <si>
    <t xml:space="preserve">DX Brown Sugar/Коричневый сахар DX  </t>
  </si>
  <si>
    <t xml:space="preserve">DX Hazelnut/Лесной орех DX </t>
  </si>
  <si>
    <t xml:space="preserve">DX Milk/Молоко DX  </t>
  </si>
  <si>
    <t xml:space="preserve">DX Sweet Cream/Сладкий крем DX </t>
  </si>
  <si>
    <t xml:space="preserve">Earl Grey Tea II/Эрл Грей II </t>
  </si>
  <si>
    <t xml:space="preserve">Egg Nog/Яичный ликер  </t>
  </si>
  <si>
    <t xml:space="preserve">Energy Drink/Энергетический напиток </t>
  </si>
  <si>
    <t xml:space="preserve">English Toffee/Мягкая ириска  </t>
  </si>
  <si>
    <t xml:space="preserve">Espresso/Эспрессо  </t>
  </si>
  <si>
    <t xml:space="preserve">French Vanilla Creme/Крем с французской ванилью </t>
  </si>
  <si>
    <t xml:space="preserve">French Vanilla Deluxe/Французская ваниль делюкс </t>
  </si>
  <si>
    <t xml:space="preserve">French Vanilla/Французская ваниль </t>
  </si>
  <si>
    <t xml:space="preserve">Frosted donut/Глазированный пончик </t>
  </si>
  <si>
    <t xml:space="preserve">Fruit Circles With Milk/Фруктовые колечки с молоком  </t>
  </si>
  <si>
    <t xml:space="preserve">Fruit Circles/Фруктовые колечки </t>
  </si>
  <si>
    <t>Fruit Smoothie/Фруктовый смузи  **</t>
  </si>
  <si>
    <t xml:space="preserve">Fruity Stick Gum/Фруктовый жевательный мармелад </t>
  </si>
  <si>
    <t xml:space="preserve">Fudge Brownie/Брауни </t>
  </si>
  <si>
    <t xml:space="preserve">Ginger Ale(NF)/Имбирный Эль (NF)  </t>
  </si>
  <si>
    <t xml:space="preserve">Gingerbread Extra Ginger/Имбирный кекс </t>
  </si>
  <si>
    <t xml:space="preserve">Graham Cracker (Clear)/Цельнозерновое печенье (прозрачный) </t>
  </si>
  <si>
    <t xml:space="preserve">Graham Cracker/Цельнозерновое печенье </t>
  </si>
  <si>
    <t>Grape Juice/Виноградный сок  **</t>
  </si>
  <si>
    <t xml:space="preserve">Greek Yogurt/Греческий йогурт </t>
  </si>
  <si>
    <t xml:space="preserve">Green Apple/Зеленое яблоко </t>
  </si>
  <si>
    <t xml:space="preserve">Green Tea/Зеленый чай </t>
  </si>
  <si>
    <t xml:space="preserve">Guava/Гуава </t>
  </si>
  <si>
    <t xml:space="preserve">Gummy Candy/Жевательный мармелад </t>
  </si>
  <si>
    <t xml:space="preserve">Hawaian Drink/Гавайский напиток </t>
  </si>
  <si>
    <t xml:space="preserve">Hazelnut Praline/Пралине с лесным орехом  </t>
  </si>
  <si>
    <t xml:space="preserve">Hazelnut/Лесной орех </t>
  </si>
  <si>
    <t xml:space="preserve">Hibiscus/Гибискус </t>
  </si>
  <si>
    <t xml:space="preserve">Holiday Spice/Праздничные пряности  </t>
  </si>
  <si>
    <t xml:space="preserve">Honey Circles Cereal/Медовые колечки  </t>
  </si>
  <si>
    <t xml:space="preserve">Honeydew II/Мускатная дыня II </t>
  </si>
  <si>
    <t xml:space="preserve">Honeysuckle (PG)/Жимолость  </t>
  </si>
  <si>
    <t xml:space="preserve">Horchata Smooth/Оршад </t>
  </si>
  <si>
    <t xml:space="preserve">Hpno II/Коктейль Hpno II  </t>
  </si>
  <si>
    <t xml:space="preserve">Irish Cream II/Айриш Крим </t>
  </si>
  <si>
    <t xml:space="preserve">Jackfruit/Джекфрут </t>
  </si>
  <si>
    <t>Jamaican Rum/Ямайский ром  **</t>
  </si>
  <si>
    <t xml:space="preserve">Kahlua and Cream/Кофейный ликер со сливками </t>
  </si>
  <si>
    <t>Kentucky Bourbon/Кентукки бурбон  **</t>
  </si>
  <si>
    <t xml:space="preserve">Kiwi Double/Киви двойной </t>
  </si>
  <si>
    <t xml:space="preserve">Koolada 10 PG/Кулада 10 PG </t>
  </si>
  <si>
    <t>Lemon (water soluble)/Лимон (водорастворимый)  **</t>
  </si>
  <si>
    <t xml:space="preserve">Lemon II/Лимон II </t>
  </si>
  <si>
    <t xml:space="preserve">Lemon Lime II/Лимон Лайм II </t>
  </si>
  <si>
    <t xml:space="preserve">Lemonade Cookie/Лимонадное печенье  </t>
  </si>
  <si>
    <t xml:space="preserve">Lucky Leprechaun Cereal/Хлопья "Счастливый леприкон"  </t>
  </si>
  <si>
    <t xml:space="preserve">Madagascar Bourbon Vanilla/Мадагаскарский ванильный бурбон  </t>
  </si>
  <si>
    <t xml:space="preserve">Malted Milk (Conc)/Солодовое молоко (Концентрированное)  </t>
  </si>
  <si>
    <t xml:space="preserve">Mango/Манго </t>
  </si>
  <si>
    <t xml:space="preserve">Maple Deluxe/Клен делюкс  </t>
  </si>
  <si>
    <t xml:space="preserve">Marshmallow/Зефир </t>
  </si>
  <si>
    <t xml:space="preserve">Mary Jane/Мэри Джейн </t>
  </si>
  <si>
    <t xml:space="preserve">Menthol Liquid (PG)/Ментол (PG) </t>
  </si>
  <si>
    <t xml:space="preserve">Meringue/Меринга </t>
  </si>
  <si>
    <t xml:space="preserve">Mexican Liqueur/Мексиканский ликер </t>
  </si>
  <si>
    <t xml:space="preserve">Milk Chocolate/Молочный шоколад </t>
  </si>
  <si>
    <t xml:space="preserve">Mint Candy/Мятный леденец </t>
  </si>
  <si>
    <t xml:space="preserve">Mojito Havana/Мохито </t>
  </si>
  <si>
    <t xml:space="preserve">Molasses/Меласса  </t>
  </si>
  <si>
    <t xml:space="preserve">Musk Candy/Мускусный леденец  </t>
  </si>
  <si>
    <t xml:space="preserve">Nectarine/Нектарин </t>
  </si>
  <si>
    <t xml:space="preserve">Oatmeal Cookie/Овсяное печенье </t>
  </si>
  <si>
    <t xml:space="preserve">Orange Cream Bar/Апельсиновое эскимо </t>
  </si>
  <si>
    <t>Orange Cream/Апельсиновое мороженое  **</t>
  </si>
  <si>
    <t xml:space="preserve">Orange Mandarin/Мандарин </t>
  </si>
  <si>
    <t xml:space="preserve">Papaya/Папайя </t>
  </si>
  <si>
    <t xml:space="preserve">Passion Fruit/Маракуйя </t>
  </si>
  <si>
    <t xml:space="preserve">Peach (juicy)/Сочный персик </t>
  </si>
  <si>
    <t xml:space="preserve">Peach/Персик </t>
  </si>
  <si>
    <t xml:space="preserve">Pear/Груша </t>
  </si>
  <si>
    <t xml:space="preserve">Pear Candy/Грушевый леденец  </t>
  </si>
  <si>
    <t xml:space="preserve">Pecan/Пекан </t>
  </si>
  <si>
    <t xml:space="preserve">Peppermint II/Перечная мята II </t>
  </si>
  <si>
    <t>Peppermint/Перечная мята  **</t>
  </si>
  <si>
    <t xml:space="preserve">Philippine Mango/Филиппинское манго </t>
  </si>
  <si>
    <t xml:space="preserve">Pie Crust/Корочка пирога </t>
  </si>
  <si>
    <t xml:space="preserve">Pina Colada/Пина Колада </t>
  </si>
  <si>
    <t xml:space="preserve">Pineapple Juicy/Сочный ананас </t>
  </si>
  <si>
    <t>Pineapple/Ананас  **</t>
  </si>
  <si>
    <t xml:space="preserve">Pistachio/Фисташки </t>
  </si>
  <si>
    <t xml:space="preserve">Pomegranate/Гранат </t>
  </si>
  <si>
    <t xml:space="preserve">Popcorn Movie Theater/Попкорн для кинотеатра  </t>
  </si>
  <si>
    <t xml:space="preserve">Popcorn/Попкорн </t>
  </si>
  <si>
    <t xml:space="preserve">Pralines and Cream/Пралине со сливочной начинкой  </t>
  </si>
  <si>
    <t>Quince /Айва (TPA), галлон **</t>
  </si>
  <si>
    <t>Rainbow Drops/Фруктовое дражже  **</t>
  </si>
  <si>
    <t xml:space="preserve">Rainbow Sherbet/Фруктовый сорбет </t>
  </si>
  <si>
    <t xml:space="preserve">Raisin/Изюм  </t>
  </si>
  <si>
    <t xml:space="preserve">Raspberry Sweet/Сладкая малина </t>
  </si>
  <si>
    <t>Raspberry/Малина  **</t>
  </si>
  <si>
    <t xml:space="preserve">Red Licorice/Красная лакрица  </t>
  </si>
  <si>
    <t xml:space="preserve">Red Oak/Красный дуб  </t>
  </si>
  <si>
    <t xml:space="preserve">Red Velvet Cake/Торт Красный бархат  </t>
  </si>
  <si>
    <t xml:space="preserve">Rice Crunchies/Воздушный рис </t>
  </si>
  <si>
    <t>Ripe Banana/Зрелый банан  **</t>
  </si>
  <si>
    <t xml:space="preserve">Root Beer (NF)/Корневое пиво (NF)  </t>
  </si>
  <si>
    <t xml:space="preserve">Root Beer (PG)/Корневое пиво (PG)  </t>
  </si>
  <si>
    <t xml:space="preserve">Root Beer (Tri)/Корневое пиво (Tri)  </t>
  </si>
  <si>
    <t xml:space="preserve">Root Beer Float/Корневое пиво  </t>
  </si>
  <si>
    <t xml:space="preserve">Rose Candy/Розовый леденец  </t>
  </si>
  <si>
    <t xml:space="preserve">RY4 Asian/RY4 азиатская смесь </t>
  </si>
  <si>
    <t xml:space="preserve">RY4 Double/RY4 двойной </t>
  </si>
  <si>
    <t>RY4 Type/RY4 тип (TPA), галлон **</t>
  </si>
  <si>
    <t xml:space="preserve">Silly Rabbit Cereal/Фруктовые хлопья с карамелью  </t>
  </si>
  <si>
    <t xml:space="preserve">Slim Mint Cookie/Шоколадное печенье с мятой  </t>
  </si>
  <si>
    <t xml:space="preserve">Smooth/Шелк </t>
  </si>
  <si>
    <t xml:space="preserve">Sour/Кислый </t>
  </si>
  <si>
    <t xml:space="preserve">Spearmint/Мята </t>
  </si>
  <si>
    <t>Spurberry/Фруктово-ягодный микс  **</t>
  </si>
  <si>
    <t xml:space="preserve">Strawberries and Cream/Клубника со сливками </t>
  </si>
  <si>
    <t>Strawberry Lemonade/Клубничный лемонад (ТРА)</t>
  </si>
  <si>
    <t xml:space="preserve">Strawberry Ripe/Спелая клубника </t>
  </si>
  <si>
    <t xml:space="preserve">Strawberry/Клубника </t>
  </si>
  <si>
    <t xml:space="preserve">Swedish Gummy/Шведская мармеладка </t>
  </si>
  <si>
    <t xml:space="preserve">Sweet and Tart/Кисло-сладкая конфета  </t>
  </si>
  <si>
    <t xml:space="preserve">Sweet Cereal Flakes/Сладкие хлопья  </t>
  </si>
  <si>
    <t xml:space="preserve">Sweet Cream/Сладкий крем </t>
  </si>
  <si>
    <t xml:space="preserve">Sweetener/Подсластитель </t>
  </si>
  <si>
    <t xml:space="preserve">Taro/Таро  </t>
  </si>
  <si>
    <t xml:space="preserve">Toasted Almond/Поджаренный миндаль </t>
  </si>
  <si>
    <t xml:space="preserve">Toasted Marshmallow/Обжаренный зефир </t>
  </si>
  <si>
    <t xml:space="preserve">Tobacco/Табак </t>
  </si>
  <si>
    <t xml:space="preserve">Turkish/Турецкий табак </t>
  </si>
  <si>
    <t xml:space="preserve">Tutti Frutti Deluxe/Тутти Фрутти делюкс </t>
  </si>
  <si>
    <t xml:space="preserve">Vanilla Bean Gelato/Итальянское ванильное мороженое </t>
  </si>
  <si>
    <t xml:space="preserve">Vanilla Bean Ice Cream/Ванильное мороженое </t>
  </si>
  <si>
    <t xml:space="preserve">Vanilla Cupcake/Ванильный капкейк </t>
  </si>
  <si>
    <t xml:space="preserve">Vanilla Custard/Ванильный крем </t>
  </si>
  <si>
    <t xml:space="preserve">Vanilla Swirl/Ванильный вихрь </t>
  </si>
  <si>
    <t xml:space="preserve">Vanillin 10 PG/Ванилин 10 PG </t>
  </si>
  <si>
    <t xml:space="preserve">Waffle Belgian/Бельгийская вафля </t>
  </si>
  <si>
    <t xml:space="preserve">Watermelon/Арбуз </t>
  </si>
  <si>
    <t xml:space="preserve">Western/Вестерн </t>
  </si>
  <si>
    <t xml:space="preserve">Whipped Cream/Взбитые сливки </t>
  </si>
  <si>
    <t xml:space="preserve">White chocolate/Белый шоколад </t>
  </si>
  <si>
    <t xml:space="preserve">Yam/Батат  </t>
  </si>
  <si>
    <t xml:space="preserve">Banana Split/Банановый сплит </t>
  </si>
  <si>
    <t xml:space="preserve">Blueberry Jam/Черничный джем </t>
  </si>
  <si>
    <t xml:space="preserve">Blueberry/Черника </t>
  </si>
  <si>
    <t xml:space="preserve">Butter Cream/ Сливочный крем </t>
  </si>
  <si>
    <t xml:space="preserve">Cake Batter/Тесто для кексов </t>
  </si>
  <si>
    <t xml:space="preserve">Chocolate Glazed Doughnut/Пончик в шоколадной глазури </t>
  </si>
  <si>
    <t xml:space="preserve">Cinnamon Danish Swirl/Датская слойка </t>
  </si>
  <si>
    <t xml:space="preserve">Cool Mint/Охлаждающая мята </t>
  </si>
  <si>
    <t xml:space="preserve">Double Apple/Двойное яблоко </t>
  </si>
  <si>
    <t xml:space="preserve">Energy Drink Rf/Энергетический напиток </t>
  </si>
  <si>
    <t xml:space="preserve">Glazed Doughnut/Глазированный пончик </t>
  </si>
  <si>
    <t xml:space="preserve">Golden Pineapple/Золотой ананас </t>
  </si>
  <si>
    <t xml:space="preserve">Honeydew Melon/Мускатная дыня </t>
  </si>
  <si>
    <t xml:space="preserve">Juicy Peach/Сочный персик </t>
  </si>
  <si>
    <t xml:space="preserve">Raspberry/Малина </t>
  </si>
  <si>
    <t xml:space="preserve">Sweet Mango/Сладкое манго </t>
  </si>
  <si>
    <t xml:space="preserve">Упаковка:  100 ,250,500мл - ПЭТ, крышка с контролем первого вскрытия, этикетка     </t>
  </si>
  <si>
    <t>Количество, мл.</t>
  </si>
  <si>
    <t xml:space="preserve">DX Butterscotch/Ириска DX </t>
  </si>
  <si>
    <t xml:space="preserve">DX Caramel Original /Мягкая карамель DX </t>
  </si>
  <si>
    <t xml:space="preserve">DX Cinnamon Danish /Датская слойка DX </t>
  </si>
  <si>
    <t xml:space="preserve">DX Coconut Candy/Кокосовая конфета DX </t>
  </si>
  <si>
    <t xml:space="preserve">DX Coconut/Кокос DX </t>
  </si>
  <si>
    <t xml:space="preserve">DX Graham Cracker/Цельнозерновое печенье DX </t>
  </si>
  <si>
    <t xml:space="preserve">DX Peanut Butter/Арахисовое масло DX </t>
  </si>
  <si>
    <t xml:space="preserve">DX Pralines and Cream/Пралине со сливочной начинкой  DX </t>
  </si>
  <si>
    <t xml:space="preserve">DX Red Velvet/Торт красный бархат DX </t>
  </si>
  <si>
    <t xml:space="preserve">DX Vanilla Cupcake/Ванильный капкейк DX </t>
  </si>
  <si>
    <t>Horehound/ Шандра (TPA), галлон**</t>
  </si>
  <si>
    <t>Lychee/Личи</t>
  </si>
  <si>
    <t xml:space="preserve">Plum (PG)/Слива (PG) </t>
  </si>
  <si>
    <t>ИП Баженов А.Н.   ИНН 7814623550</t>
  </si>
  <si>
    <t>Адрес: 199034, Россия, г. Санкт-Петербург, 17-я линия В.О. д. 4-6 офис 213-4</t>
  </si>
  <si>
    <t>Bubblegum Fruity/Фруктовая жевательная резинка  **</t>
  </si>
  <si>
    <t>Cinnamon Red Hot/Корица (острая) **</t>
  </si>
  <si>
    <t xml:space="preserve">Cola Soda/Кола Сода </t>
  </si>
  <si>
    <t>DK Tobacco Base/ Табачная основа DK **</t>
  </si>
  <si>
    <t>Grape Juice/Виноградный сок **</t>
  </si>
  <si>
    <t>Lucky Leprechaun Cereal/Хлопья Счастливый Лепрекон</t>
  </si>
  <si>
    <t xml:space="preserve">Malted Milk (Conc)/Солодовое молоко (Конц.) </t>
  </si>
  <si>
    <t>Root Beer (PG)/Корневое пиво (PG) **</t>
  </si>
  <si>
    <t>Флакон ПЭТ, 200 мл, 24/410, круглый</t>
  </si>
  <si>
    <t>Флакон ПЭТ, 250 мл, РСО 1810, плоский, прозрачный</t>
  </si>
  <si>
    <t>Флакон ПЭТ, 250 мл, РСО 1810, плоский, янтарный</t>
  </si>
  <si>
    <t>Флакон ПЭТ, 300 мл, 24/410, круглый</t>
  </si>
  <si>
    <t>Флакон ПЭТ, 1000 мл, РСО 1810, круглый, прозрачный</t>
  </si>
  <si>
    <t>Крышка с стеклянной пипеткой, с КПВ, 20 мл, 18/415, белая/черная</t>
  </si>
  <si>
    <t>Крышка с стеклянной пипеткой, 5 мл, 18/415, серебро (золото) с белым/черным</t>
  </si>
  <si>
    <t>Крышка с стеклянной пипеткой, 10 мл, 18/415, серебро (золото) с белым/черным</t>
  </si>
  <si>
    <t>Дозатор для мыла, 100 - 1000 мл, 24/415,  белый/черный</t>
  </si>
  <si>
    <t>Дозатор для мыла, 100 - 1000 мл, 28/415,  белый/черный</t>
  </si>
  <si>
    <t>Спрей распылитель, 10 - 100 мл, 18/410, белый/черный</t>
  </si>
  <si>
    <t>Флакон с широким горлом (стекло), 250 мл, РР28, янтарный</t>
  </si>
  <si>
    <t>Флакон с широким горлом (стекло), 500 мл, РР28, янтарный</t>
  </si>
  <si>
    <t>Флакон для косметики ПЭТ, 20 мл, с дозатором и колпачком</t>
  </si>
  <si>
    <t>Флакон кредитная карта, полиэтилен, 20 мл, белый/черный</t>
  </si>
  <si>
    <t>Флакон кредитная карта, полиэтилен, 20 мл, прозрачный</t>
  </si>
  <si>
    <t>Флакон ПЭТ, 5 мл, с дозатором и колпачком, прозрачный, черный</t>
  </si>
  <si>
    <t>Крышка банки для косметики, 50 мл, серебро/золото (алюминий)</t>
  </si>
  <si>
    <t>Крышка банки для косметики, 100 мл, серебро/золото (алюминий)</t>
  </si>
  <si>
    <t>Банка стеклянная для БАД, 75 мл, янтарный</t>
  </si>
  <si>
    <t>Флакон стеклянный, 30 мл, 18/415, зеленый, черный</t>
  </si>
  <si>
    <t>Флакон стеклянный, 30 мл, 18/415, синий</t>
  </si>
  <si>
    <t>Флакон стеклянный, 50 мл, 18/415, зеленый, черный</t>
  </si>
  <si>
    <t>Флакон стеклянный, 50 мл, 18/415, синий</t>
  </si>
  <si>
    <t>Триггер распылитель, 100 - 1000 мл, 28/410, белый/черный</t>
  </si>
  <si>
    <t>Крышка без пробки, с КПВ, 18/415, белая/черная</t>
  </si>
  <si>
    <t>Крышка с стеклянной пипеткой, 50 мл, 18/415, белая/черная</t>
  </si>
  <si>
    <t>Крышка с стеклянной пипеткой, 100 мл, 18/415, серебро (золото) с белым/черным</t>
  </si>
  <si>
    <t>Крышка банки для косметики, 30 мл, серебро/золото (алюминий)</t>
  </si>
  <si>
    <t>Крышка банки для БАД, 75-120 мл, белая/черная</t>
  </si>
  <si>
    <t>Крышка банки для БАД, 75-120 мл, серебро/золото (алюминий)</t>
  </si>
  <si>
    <t>Крышка банки для БАД, 150-250 мл, серебро/золото (алюминий)</t>
  </si>
  <si>
    <t>Банка стеклянная для БАД, 200 мл, янтарный</t>
  </si>
  <si>
    <t>100 мл</t>
  </si>
  <si>
    <t>250 мл</t>
  </si>
  <si>
    <t>500 мл</t>
  </si>
  <si>
    <t>Стоимость итого, $.</t>
  </si>
  <si>
    <t>Цена, $.</t>
  </si>
  <si>
    <t>Цены в USD, оплата по курсу ЦБ в день оплаты</t>
  </si>
  <si>
    <t>Оптовая цена, более 5000 $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</si>
</sst>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5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64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indexed="6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1A1A1A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DDDDDD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"/>
        <bgColor indexed="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/>
    <xf numFmtId="0" fontId="2" fillId="0" borderId="0"/>
  </cellStyleXfs>
  <cellXfs count="20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top" wrapText="1"/>
    </xf>
    <xf numFmtId="2" fontId="9" fillId="6" borderId="7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vertical="center" wrapText="1"/>
    </xf>
    <xf numFmtId="1" fontId="4" fillId="7" borderId="12" xfId="0" applyNumberFormat="1" applyFont="1" applyFill="1" applyBorder="1" applyAlignment="1">
      <alignment vertical="center" wrapText="1"/>
    </xf>
    <xf numFmtId="0" fontId="0" fillId="0" borderId="2" xfId="0" applyBorder="1"/>
    <xf numFmtId="0" fontId="0" fillId="8" borderId="4" xfId="0" applyFill="1" applyBorder="1" applyAlignment="1">
      <alignment wrapText="1"/>
    </xf>
    <xf numFmtId="1" fontId="10" fillId="0" borderId="4" xfId="0" applyNumberFormat="1" applyFont="1" applyBorder="1" applyAlignment="1">
      <alignment vertical="center" wrapText="1"/>
    </xf>
    <xf numFmtId="0" fontId="0" fillId="8" borderId="2" xfId="0" applyFill="1" applyBorder="1" applyAlignment="1">
      <alignment wrapText="1"/>
    </xf>
    <xf numFmtId="1" fontId="10" fillId="0" borderId="2" xfId="0" applyNumberFormat="1" applyFont="1" applyBorder="1" applyAlignment="1">
      <alignment vertical="center" wrapText="1"/>
    </xf>
    <xf numFmtId="0" fontId="0" fillId="8" borderId="1" xfId="0" applyFill="1" applyBorder="1" applyAlignment="1">
      <alignment wrapText="1"/>
    </xf>
    <xf numFmtId="1" fontId="10" fillId="0" borderId="1" xfId="0" applyNumberFormat="1" applyFont="1" applyBorder="1" applyAlignment="1">
      <alignment vertical="center" wrapText="1"/>
    </xf>
    <xf numFmtId="0" fontId="0" fillId="0" borderId="1" xfId="0" applyBorder="1"/>
    <xf numFmtId="0" fontId="4" fillId="5" borderId="13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top" wrapText="1"/>
    </xf>
    <xf numFmtId="2" fontId="9" fillId="6" borderId="14" xfId="0" applyNumberFormat="1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8" borderId="10" xfId="0" applyFill="1" applyBorder="1" applyAlignment="1">
      <alignment wrapText="1"/>
    </xf>
    <xf numFmtId="1" fontId="10" fillId="0" borderId="10" xfId="0" applyNumberFormat="1" applyFont="1" applyBorder="1" applyAlignment="1">
      <alignment vertical="center" wrapText="1"/>
    </xf>
    <xf numFmtId="2" fontId="0" fillId="0" borderId="18" xfId="0" applyNumberFormat="1" applyBorder="1" applyAlignment="1">
      <alignment horizontal="center" wrapText="1"/>
    </xf>
    <xf numFmtId="0" fontId="12" fillId="8" borderId="19" xfId="0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2" fontId="10" fillId="0" borderId="0" xfId="0" applyNumberFormat="1" applyFont="1" applyAlignment="1">
      <alignment wrapText="1"/>
    </xf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8" fillId="4" borderId="23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0" fontId="3" fillId="6" borderId="15" xfId="0" applyFont="1" applyFill="1" applyBorder="1"/>
    <xf numFmtId="2" fontId="3" fillId="6" borderId="15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8" borderId="4" xfId="0" applyFont="1" applyFill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0" fillId="8" borderId="2" xfId="0" applyFill="1" applyBorder="1"/>
    <xf numFmtId="2" fontId="10" fillId="0" borderId="2" xfId="0" applyNumberFormat="1" applyFont="1" applyBorder="1" applyAlignment="1">
      <alignment vertical="center"/>
    </xf>
    <xf numFmtId="2" fontId="3" fillId="6" borderId="16" xfId="0" applyNumberFormat="1" applyFont="1" applyFill="1" applyBorder="1"/>
    <xf numFmtId="0" fontId="4" fillId="0" borderId="3" xfId="0" applyFont="1" applyBorder="1" applyAlignment="1">
      <alignment vertical="center"/>
    </xf>
    <xf numFmtId="0" fontId="3" fillId="8" borderId="3" xfId="0" applyFont="1" applyFill="1" applyBorder="1"/>
    <xf numFmtId="0" fontId="0" fillId="8" borderId="3" xfId="0" applyFill="1" applyBorder="1"/>
    <xf numFmtId="0" fontId="0" fillId="8" borderId="4" xfId="0" applyFill="1" applyBorder="1"/>
    <xf numFmtId="2" fontId="10" fillId="0" borderId="3" xfId="0" applyNumberFormat="1" applyFont="1" applyBorder="1" applyAlignment="1">
      <alignment vertical="center"/>
    </xf>
    <xf numFmtId="0" fontId="0" fillId="8" borderId="1" xfId="0" applyFill="1" applyBorder="1"/>
    <xf numFmtId="0" fontId="4" fillId="5" borderId="25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3" fillId="6" borderId="10" xfId="0" applyFont="1" applyFill="1" applyBorder="1"/>
    <xf numFmtId="2" fontId="3" fillId="6" borderId="10" xfId="0" applyNumberFormat="1" applyFont="1" applyFill="1" applyBorder="1"/>
    <xf numFmtId="0" fontId="0" fillId="9" borderId="0" xfId="0" applyFill="1"/>
    <xf numFmtId="0" fontId="10" fillId="10" borderId="4" xfId="0" applyFont="1" applyFill="1" applyBorder="1" applyAlignment="1">
      <alignment vertical="center"/>
    </xf>
    <xf numFmtId="0" fontId="3" fillId="8" borderId="4" xfId="0" applyFont="1" applyFill="1" applyBorder="1"/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8" borderId="10" xfId="0" applyFill="1" applyBorder="1"/>
    <xf numFmtId="2" fontId="10" fillId="0" borderId="10" xfId="0" applyNumberFormat="1" applyFont="1" applyBorder="1" applyAlignment="1">
      <alignment vertical="center"/>
    </xf>
    <xf numFmtId="0" fontId="3" fillId="8" borderId="19" xfId="0" applyFont="1" applyFill="1" applyBorder="1"/>
    <xf numFmtId="2" fontId="3" fillId="8" borderId="19" xfId="0" applyNumberFormat="1" applyFont="1" applyFill="1" applyBorder="1"/>
    <xf numFmtId="0" fontId="0" fillId="0" borderId="10" xfId="0" applyBorder="1"/>
    <xf numFmtId="0" fontId="0" fillId="0" borderId="27" xfId="0" applyBorder="1"/>
    <xf numFmtId="0" fontId="10" fillId="0" borderId="27" xfId="0" applyFont="1" applyBorder="1" applyAlignment="1">
      <alignment vertical="center"/>
    </xf>
    <xf numFmtId="0" fontId="0" fillId="8" borderId="27" xfId="0" applyFill="1" applyBorder="1"/>
    <xf numFmtId="0" fontId="0" fillId="8" borderId="27" xfId="0" applyFill="1" applyBorder="1" applyAlignment="1">
      <alignment wrapText="1"/>
    </xf>
    <xf numFmtId="0" fontId="10" fillId="0" borderId="26" xfId="0" applyFont="1" applyBorder="1" applyAlignment="1">
      <alignment horizontal="right" vertical="center"/>
    </xf>
    <xf numFmtId="0" fontId="3" fillId="8" borderId="23" xfId="0" applyFont="1" applyFill="1" applyBorder="1"/>
    <xf numFmtId="2" fontId="10" fillId="0" borderId="1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8" borderId="27" xfId="0" applyFont="1" applyFill="1" applyBorder="1"/>
    <xf numFmtId="0" fontId="12" fillId="8" borderId="28" xfId="0" applyFont="1" applyFill="1" applyBorder="1" applyAlignment="1">
      <alignment wrapText="1"/>
    </xf>
    <xf numFmtId="0" fontId="12" fillId="8" borderId="12" xfId="0" applyFont="1" applyFill="1" applyBorder="1" applyAlignment="1">
      <alignment wrapText="1"/>
    </xf>
    <xf numFmtId="0" fontId="0" fillId="0" borderId="26" xfId="0" applyBorder="1"/>
    <xf numFmtId="0" fontId="0" fillId="8" borderId="26" xfId="0" applyFill="1" applyBorder="1"/>
    <xf numFmtId="164" fontId="0" fillId="0" borderId="27" xfId="0" applyNumberFormat="1" applyBorder="1"/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4" xfId="0" applyNumberFormat="1" applyBorder="1"/>
    <xf numFmtId="164" fontId="0" fillId="0" borderId="10" xfId="0" applyNumberFormat="1" applyBorder="1"/>
    <xf numFmtId="164" fontId="0" fillId="0" borderId="0" xfId="0" applyNumberFormat="1"/>
    <xf numFmtId="164" fontId="0" fillId="0" borderId="29" xfId="0" applyNumberFormat="1" applyBorder="1"/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10" fillId="10" borderId="4" xfId="0" applyNumberFormat="1" applyFont="1" applyFill="1" applyBorder="1" applyAlignment="1">
      <alignment vertical="center"/>
    </xf>
    <xf numFmtId="164" fontId="10" fillId="10" borderId="4" xfId="0" applyNumberFormat="1" applyFont="1" applyFill="1" applyBorder="1" applyAlignment="1">
      <alignment horizontal="right" vertical="center"/>
    </xf>
    <xf numFmtId="164" fontId="0" fillId="0" borderId="2" xfId="0" applyNumberFormat="1" applyBorder="1"/>
    <xf numFmtId="164" fontId="10" fillId="0" borderId="4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4" fillId="7" borderId="1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vertical="center"/>
    </xf>
    <xf numFmtId="164" fontId="0" fillId="0" borderId="4" xfId="2" applyNumberFormat="1" applyFont="1" applyBorder="1"/>
    <xf numFmtId="164" fontId="0" fillId="0" borderId="26" xfId="0" applyNumberFormat="1" applyBorder="1"/>
    <xf numFmtId="164" fontId="0" fillId="0" borderId="26" xfId="2" applyNumberFormat="1" applyFont="1" applyBorder="1"/>
    <xf numFmtId="164" fontId="0" fillId="0" borderId="2" xfId="2" applyNumberFormat="1" applyFont="1" applyBorder="1"/>
    <xf numFmtId="164" fontId="0" fillId="0" borderId="27" xfId="2" applyNumberFormat="1" applyFont="1" applyBorder="1"/>
    <xf numFmtId="164" fontId="10" fillId="0" borderId="27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/>
    <xf numFmtId="0" fontId="13" fillId="0" borderId="27" xfId="0" applyFont="1" applyBorder="1"/>
    <xf numFmtId="0" fontId="14" fillId="0" borderId="27" xfId="0" applyFont="1" applyBorder="1"/>
    <xf numFmtId="0" fontId="14" fillId="0" borderId="0" xfId="0" applyFont="1" applyAlignment="1">
      <alignment horizontal="center"/>
    </xf>
    <xf numFmtId="0" fontId="8" fillId="4" borderId="27" xfId="0" applyFont="1" applyFill="1" applyBorder="1" applyAlignment="1">
      <alignment horizontal="center" vertical="top" wrapText="1"/>
    </xf>
    <xf numFmtId="0" fontId="4" fillId="13" borderId="12" xfId="0" applyFont="1" applyFill="1" applyBorder="1" applyAlignment="1">
      <alignment vertical="center" wrapText="1"/>
    </xf>
    <xf numFmtId="0" fontId="0" fillId="8" borderId="26" xfId="0" applyFill="1" applyBorder="1" applyAlignment="1">
      <alignment horizontal="right" wrapText="1"/>
    </xf>
    <xf numFmtId="0" fontId="0" fillId="8" borderId="27" xfId="0" applyFill="1" applyBorder="1" applyAlignment="1">
      <alignment horizontal="right" wrapText="1"/>
    </xf>
    <xf numFmtId="0" fontId="11" fillId="0" borderId="27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/>
    </xf>
    <xf numFmtId="0" fontId="10" fillId="0" borderId="27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0" fontId="15" fillId="4" borderId="27" xfId="0" applyFont="1" applyFill="1" applyBorder="1" applyAlignment="1">
      <alignment horizontal="center" vertical="top" wrapText="1"/>
    </xf>
    <xf numFmtId="2" fontId="16" fillId="14" borderId="12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right" vertical="center" wrapText="1"/>
    </xf>
    <xf numFmtId="0" fontId="14" fillId="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left" vertical="top" wrapText="1"/>
    </xf>
    <xf numFmtId="0" fontId="14" fillId="0" borderId="27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164" fontId="0" fillId="0" borderId="27" xfId="0" applyNumberFormat="1" applyBorder="1" applyAlignment="1">
      <alignment horizontal="right"/>
    </xf>
    <xf numFmtId="0" fontId="20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1" fontId="17" fillId="0" borderId="30" xfId="0" applyNumberFormat="1" applyFont="1" applyBorder="1" applyAlignment="1">
      <alignment horizontal="center" wrapText="1"/>
    </xf>
    <xf numFmtId="0" fontId="20" fillId="0" borderId="27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 wrapText="1"/>
    </xf>
    <xf numFmtId="0" fontId="21" fillId="0" borderId="27" xfId="0" applyFont="1" applyBorder="1" applyAlignment="1">
      <alignment horizontal="left" vertical="top"/>
    </xf>
    <xf numFmtId="0" fontId="22" fillId="0" borderId="27" xfId="0" applyFont="1" applyBorder="1"/>
    <xf numFmtId="0" fontId="21" fillId="0" borderId="27" xfId="0" applyFont="1" applyBorder="1" applyAlignment="1">
      <alignment vertical="top" wrapText="1"/>
    </xf>
    <xf numFmtId="2" fontId="10" fillId="0" borderId="27" xfId="0" applyNumberFormat="1" applyFont="1" applyBorder="1" applyAlignment="1">
      <alignment vertical="center"/>
    </xf>
    <xf numFmtId="0" fontId="23" fillId="0" borderId="0" xfId="0" applyFont="1"/>
    <xf numFmtId="0" fontId="4" fillId="7" borderId="32" xfId="0" applyFont="1" applyFill="1" applyBorder="1" applyAlignment="1">
      <alignment vertical="center"/>
    </xf>
    <xf numFmtId="0" fontId="4" fillId="7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right" vertical="center"/>
    </xf>
    <xf numFmtId="2" fontId="10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15" borderId="23" xfId="0" applyFont="1" applyFill="1" applyBorder="1"/>
    <xf numFmtId="164" fontId="10" fillId="0" borderId="23" xfId="0" applyNumberFormat="1" applyFont="1" applyBorder="1" applyAlignment="1">
      <alignment horizontal="right" vertical="center"/>
    </xf>
    <xf numFmtId="0" fontId="0" fillId="0" borderId="27" xfId="0" applyFill="1" applyBorder="1"/>
    <xf numFmtId="0" fontId="0" fillId="0" borderId="26" xfId="0" applyFill="1" applyBorder="1"/>
    <xf numFmtId="0" fontId="0" fillId="0" borderId="1" xfId="0" applyBorder="1"/>
    <xf numFmtId="0" fontId="3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8" borderId="26" xfId="0" applyFont="1" applyFill="1" applyBorder="1" applyAlignment="1">
      <alignment horizontal="right" wrapText="1"/>
    </xf>
    <xf numFmtId="2" fontId="0" fillId="0" borderId="27" xfId="0" applyNumberFormat="1" applyBorder="1"/>
    <xf numFmtId="2" fontId="0" fillId="0" borderId="26" xfId="0" applyNumberFormat="1" applyBorder="1"/>
    <xf numFmtId="2" fontId="14" fillId="0" borderId="27" xfId="0" applyNumberFormat="1" applyFont="1" applyBorder="1"/>
    <xf numFmtId="2" fontId="0" fillId="0" borderId="27" xfId="0" applyNumberFormat="1" applyBorder="1" applyAlignment="1">
      <alignment horizontal="right"/>
    </xf>
    <xf numFmtId="2" fontId="10" fillId="0" borderId="27" xfId="0" applyNumberFormat="1" applyFont="1" applyBorder="1" applyAlignment="1">
      <alignment horizontal="right" vertical="top" wrapText="1"/>
    </xf>
    <xf numFmtId="2" fontId="10" fillId="0" borderId="27" xfId="0" applyNumberFormat="1" applyFont="1" applyBorder="1" applyAlignment="1">
      <alignment horizontal="right" vertical="top"/>
    </xf>
    <xf numFmtId="2" fontId="11" fillId="0" borderId="27" xfId="0" applyNumberFormat="1" applyFont="1" applyBorder="1" applyAlignment="1">
      <alignment horizontal="right" vertical="top" wrapText="1"/>
    </xf>
    <xf numFmtId="2" fontId="10" fillId="0" borderId="27" xfId="0" applyNumberFormat="1" applyFont="1" applyBorder="1" applyAlignment="1">
      <alignment vertical="top" wrapText="1"/>
    </xf>
    <xf numFmtId="2" fontId="0" fillId="0" borderId="0" xfId="0" applyNumberFormat="1"/>
    <xf numFmtId="2" fontId="11" fillId="0" borderId="27" xfId="0" applyNumberFormat="1" applyFont="1" applyBorder="1" applyAlignment="1">
      <alignment vertical="top" wrapText="1"/>
    </xf>
    <xf numFmtId="0" fontId="0" fillId="8" borderId="10" xfId="0" applyFill="1" applyBorder="1" applyAlignment="1">
      <alignment horizontal="right" wrapText="1"/>
    </xf>
    <xf numFmtId="2" fontId="10" fillId="0" borderId="10" xfId="0" applyNumberFormat="1" applyFont="1" applyBorder="1" applyAlignment="1">
      <alignment horizontal="right" vertical="center" wrapText="1"/>
    </xf>
    <xf numFmtId="2" fontId="17" fillId="0" borderId="30" xfId="0" applyNumberFormat="1" applyFont="1" applyBorder="1" applyAlignment="1">
      <alignment horizontal="center" wrapText="1"/>
    </xf>
    <xf numFmtId="0" fontId="16" fillId="13" borderId="12" xfId="0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20" xfId="0" applyFont="1" applyBorder="1" applyAlignment="1">
      <alignment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3" fillId="12" borderId="2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3" fillId="0" borderId="27" xfId="0" applyFont="1" applyBorder="1" applyAlignment="1">
      <alignment wrapText="1"/>
    </xf>
    <xf numFmtId="2" fontId="15" fillId="4" borderId="5" xfId="0" applyNumberFormat="1" applyFont="1" applyFill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0" fontId="1" fillId="0" borderId="5" xfId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3" fillId="11" borderId="2" xfId="0" applyFont="1" applyFill="1" applyBorder="1"/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wodrops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wodrops.r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wodrops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2</xdr:row>
      <xdr:rowOff>0</xdr:rowOff>
    </xdr:from>
    <xdr:to>
      <xdr:col>0</xdr:col>
      <xdr:colOff>3352800</xdr:colOff>
      <xdr:row>4</xdr:row>
      <xdr:rowOff>63500</xdr:rowOff>
    </xdr:to>
    <xdr:pic>
      <xdr:nvPicPr>
        <xdr:cNvPr id="4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317500" y="355600"/>
          <a:ext cx="303530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1054100</xdr:colOff>
      <xdr:row>2</xdr:row>
      <xdr:rowOff>12700</xdr:rowOff>
    </xdr:from>
    <xdr:to>
      <xdr:col>0</xdr:col>
      <xdr:colOff>3505200</xdr:colOff>
      <xdr:row>4</xdr:row>
      <xdr:rowOff>190500</xdr:rowOff>
    </xdr:to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EE7647-3B5F-9A47-B018-B21ACC21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1054100" y="393700"/>
          <a:ext cx="245110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1</xdr:row>
      <xdr:rowOff>101600</xdr:rowOff>
    </xdr:from>
    <xdr:to>
      <xdr:col>0</xdr:col>
      <xdr:colOff>3822700</xdr:colOff>
      <xdr:row>4</xdr:row>
      <xdr:rowOff>38100</xdr:rowOff>
    </xdr:to>
    <xdr:pic>
      <xdr:nvPicPr>
        <xdr:cNvPr id="4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35000" y="279400"/>
          <a:ext cx="3187700" cy="469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upport@twodrops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order@twodrops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twodrops.clu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215"/>
  <sheetViews>
    <sheetView tabSelected="1" workbookViewId="0">
      <selection activeCell="D9" sqref="D9"/>
    </sheetView>
  </sheetViews>
  <sheetFormatPr baseColWidth="10" defaultColWidth="8.6640625" defaultRowHeight="15" outlineLevelRow="1" x14ac:dyDescent="0.2"/>
  <cols>
    <col min="1" max="1" width="63.5" style="1" bestFit="1" customWidth="1"/>
    <col min="2" max="2" width="9.5" style="1" bestFit="1" customWidth="1"/>
    <col min="3" max="3" width="7.1640625" style="2" customWidth="1"/>
    <col min="4" max="4" width="8.6640625" style="1" customWidth="1"/>
    <col min="5" max="5" width="8" style="2" bestFit="1" customWidth="1"/>
    <col min="6" max="6" width="10.83203125" style="1" customWidth="1"/>
    <col min="7" max="7" width="13.6640625" style="1" customWidth="1"/>
    <col min="8" max="8" width="20.83203125" style="1" customWidth="1"/>
  </cols>
  <sheetData>
    <row r="1" spans="1:8" x14ac:dyDescent="0.2">
      <c r="H1" s="3">
        <v>45117</v>
      </c>
    </row>
    <row r="2" spans="1:8" x14ac:dyDescent="0.2">
      <c r="A2" s="182"/>
      <c r="B2" s="185" t="s">
        <v>0</v>
      </c>
      <c r="C2" s="185"/>
      <c r="D2" s="185"/>
      <c r="E2" s="185"/>
      <c r="F2" s="185"/>
      <c r="G2" s="185"/>
      <c r="H2" s="185"/>
    </row>
    <row r="3" spans="1:8" x14ac:dyDescent="0.2">
      <c r="A3" s="183"/>
      <c r="B3" s="185" t="s">
        <v>538</v>
      </c>
      <c r="C3" s="185"/>
      <c r="D3" s="185"/>
      <c r="E3" s="185"/>
      <c r="F3" s="185"/>
      <c r="G3" s="185"/>
      <c r="H3" s="185"/>
    </row>
    <row r="4" spans="1:8" ht="14" customHeight="1" x14ac:dyDescent="0.2">
      <c r="A4" s="183"/>
      <c r="B4" s="186" t="s">
        <v>297</v>
      </c>
      <c r="C4" s="187"/>
      <c r="D4" s="187"/>
      <c r="E4" s="187"/>
      <c r="F4" s="187"/>
      <c r="G4" s="187"/>
      <c r="H4" s="188"/>
    </row>
    <row r="5" spans="1:8" x14ac:dyDescent="0.2">
      <c r="A5" s="183"/>
      <c r="B5" s="189" t="s">
        <v>2</v>
      </c>
      <c r="C5" s="189"/>
      <c r="D5" s="189"/>
      <c r="E5" s="189"/>
      <c r="F5" s="189"/>
      <c r="G5" s="189"/>
      <c r="H5" s="189"/>
    </row>
    <row r="6" spans="1:8" ht="15" customHeight="1" x14ac:dyDescent="0.2">
      <c r="A6" s="184"/>
      <c r="B6" s="190" t="s">
        <v>3</v>
      </c>
      <c r="C6" s="190"/>
      <c r="D6" s="190"/>
      <c r="E6" s="190"/>
      <c r="F6" s="190"/>
      <c r="G6" s="190"/>
      <c r="H6" s="190"/>
    </row>
    <row r="7" spans="1:8" ht="30" customHeight="1" x14ac:dyDescent="0.2">
      <c r="A7" s="175" t="s">
        <v>4</v>
      </c>
      <c r="B7" s="176"/>
      <c r="C7" s="176"/>
      <c r="D7" s="176"/>
      <c r="E7" s="176"/>
      <c r="F7" s="176"/>
      <c r="G7" s="176"/>
      <c r="H7" s="177"/>
    </row>
    <row r="8" spans="1:8" ht="36" customHeight="1" x14ac:dyDescent="0.2">
      <c r="A8" s="5" t="s">
        <v>5</v>
      </c>
      <c r="B8" s="178" t="s">
        <v>292</v>
      </c>
      <c r="C8" s="179"/>
      <c r="D8" s="178" t="s">
        <v>586</v>
      </c>
      <c r="E8" s="179"/>
      <c r="F8" s="5" t="s">
        <v>6</v>
      </c>
      <c r="G8" s="6" t="s">
        <v>277</v>
      </c>
      <c r="H8" s="6" t="s">
        <v>278</v>
      </c>
    </row>
    <row r="9" spans="1:8" ht="17" thickBot="1" x14ac:dyDescent="0.25">
      <c r="A9" s="7" t="s">
        <v>7</v>
      </c>
      <c r="B9" s="8" t="s">
        <v>8</v>
      </c>
      <c r="C9" s="9" t="s">
        <v>9</v>
      </c>
      <c r="D9" s="8" t="s">
        <v>8</v>
      </c>
      <c r="E9" s="9" t="s">
        <v>9</v>
      </c>
      <c r="F9" s="10">
        <f>SUM(F10:F205)</f>
        <v>0</v>
      </c>
      <c r="G9" s="11">
        <f>SUM(G10:G205)</f>
        <v>0</v>
      </c>
      <c r="H9" s="11">
        <f>SUM(H10:H205)</f>
        <v>0</v>
      </c>
    </row>
    <row r="10" spans="1:8" outlineLevel="1" x14ac:dyDescent="0.2">
      <c r="A10" s="69" t="s">
        <v>10</v>
      </c>
      <c r="B10" s="83">
        <f t="shared" ref="B10:B73" si="0">C10*3785</f>
        <v>274.62</v>
      </c>
      <c r="C10" s="82">
        <v>7.2554821664464988E-2</v>
      </c>
      <c r="D10" s="83">
        <f t="shared" ref="D10:D73" si="1">E10*3785</f>
        <v>266.38139999999999</v>
      </c>
      <c r="E10" s="82">
        <v>7.0378177014531043E-2</v>
      </c>
      <c r="F10" s="13"/>
      <c r="G10" s="14">
        <f t="shared" ref="G10:G73" si="2">B10*F10</f>
        <v>0</v>
      </c>
      <c r="H10" s="14">
        <f t="shared" ref="H10:H73" si="3">D10*F10</f>
        <v>0</v>
      </c>
    </row>
    <row r="11" spans="1:8" outlineLevel="1" x14ac:dyDescent="0.2">
      <c r="A11" s="69" t="s">
        <v>11</v>
      </c>
      <c r="B11" s="83">
        <f t="shared" si="0"/>
        <v>215.32499999999999</v>
      </c>
      <c r="C11" s="82">
        <v>5.6889035667106999E-2</v>
      </c>
      <c r="D11" s="83">
        <f t="shared" si="1"/>
        <v>204.55874999999997</v>
      </c>
      <c r="E11" s="82">
        <v>5.4044583883751642E-2</v>
      </c>
      <c r="F11" s="13"/>
      <c r="G11" s="14">
        <v>0</v>
      </c>
      <c r="H11" s="14">
        <v>0</v>
      </c>
    </row>
    <row r="12" spans="1:8" outlineLevel="1" x14ac:dyDescent="0.2">
      <c r="A12" s="69" t="s">
        <v>12</v>
      </c>
      <c r="B12" s="83">
        <f t="shared" si="0"/>
        <v>215.32499999999999</v>
      </c>
      <c r="C12" s="82">
        <v>5.6889035667106999E-2</v>
      </c>
      <c r="D12" s="83">
        <f t="shared" si="1"/>
        <v>204.55874999999997</v>
      </c>
      <c r="E12" s="82">
        <v>5.4044583883751642E-2</v>
      </c>
      <c r="F12" s="15"/>
      <c r="G12" s="16">
        <f t="shared" si="2"/>
        <v>0</v>
      </c>
      <c r="H12" s="16">
        <f t="shared" si="3"/>
        <v>0</v>
      </c>
    </row>
    <row r="13" spans="1:8" outlineLevel="1" x14ac:dyDescent="0.2">
      <c r="A13" s="69" t="s">
        <v>13</v>
      </c>
      <c r="B13" s="83">
        <f t="shared" si="0"/>
        <v>430.65</v>
      </c>
      <c r="C13" s="82">
        <v>0.113778071334214</v>
      </c>
      <c r="D13" s="83">
        <f t="shared" si="1"/>
        <v>409.11749999999995</v>
      </c>
      <c r="E13" s="82">
        <v>0.10808916776750328</v>
      </c>
      <c r="F13" s="15"/>
      <c r="G13" s="16">
        <f t="shared" si="2"/>
        <v>0</v>
      </c>
      <c r="H13" s="16">
        <f t="shared" si="3"/>
        <v>0</v>
      </c>
    </row>
    <row r="14" spans="1:8" outlineLevel="1" x14ac:dyDescent="0.2">
      <c r="A14" s="69" t="s">
        <v>14</v>
      </c>
      <c r="B14" s="83">
        <f t="shared" si="0"/>
        <v>176.17500000000001</v>
      </c>
      <c r="C14" s="82">
        <v>4.6545574636723916E-2</v>
      </c>
      <c r="D14" s="83">
        <f t="shared" si="1"/>
        <v>167.36625000000001</v>
      </c>
      <c r="E14" s="82">
        <v>4.4218295904887718E-2</v>
      </c>
      <c r="F14" s="15"/>
      <c r="G14" s="16">
        <f t="shared" si="2"/>
        <v>0</v>
      </c>
      <c r="H14" s="16">
        <f t="shared" si="3"/>
        <v>0</v>
      </c>
    </row>
    <row r="15" spans="1:8" ht="16" outlineLevel="1" x14ac:dyDescent="0.2">
      <c r="A15" s="138" t="s">
        <v>15</v>
      </c>
      <c r="B15" s="83">
        <f t="shared" si="0"/>
        <v>241.25963999999999</v>
      </c>
      <c r="C15" s="82">
        <v>6.3740988110964333E-2</v>
      </c>
      <c r="D15" s="83">
        <f t="shared" si="1"/>
        <v>234.02185079999998</v>
      </c>
      <c r="E15" s="82">
        <v>6.18287584676354E-2</v>
      </c>
      <c r="F15" s="15"/>
      <c r="G15" s="16">
        <f t="shared" si="2"/>
        <v>0</v>
      </c>
      <c r="H15" s="16">
        <f t="shared" si="3"/>
        <v>0</v>
      </c>
    </row>
    <row r="16" spans="1:8" outlineLevel="1" x14ac:dyDescent="0.2">
      <c r="A16" s="69" t="s">
        <v>16</v>
      </c>
      <c r="B16" s="83">
        <f t="shared" si="0"/>
        <v>223.155</v>
      </c>
      <c r="C16" s="82">
        <v>5.8957727873183617E-2</v>
      </c>
      <c r="D16" s="83">
        <f t="shared" si="1"/>
        <v>211.99724999999998</v>
      </c>
      <c r="E16" s="82">
        <v>5.6009841479524432E-2</v>
      </c>
      <c r="F16" s="15"/>
      <c r="G16" s="16">
        <f t="shared" si="2"/>
        <v>0</v>
      </c>
      <c r="H16" s="16">
        <f t="shared" si="3"/>
        <v>0</v>
      </c>
    </row>
    <row r="17" spans="1:8" outlineLevel="1" x14ac:dyDescent="0.2">
      <c r="A17" s="69" t="s">
        <v>17</v>
      </c>
      <c r="B17" s="83">
        <f t="shared" si="0"/>
        <v>200.83949999999993</v>
      </c>
      <c r="C17" s="82">
        <v>5.3061955085865239E-2</v>
      </c>
      <c r="D17" s="83">
        <f t="shared" si="1"/>
        <v>190.79752499999992</v>
      </c>
      <c r="E17" s="82">
        <v>5.0408857331571973E-2</v>
      </c>
      <c r="F17" s="15"/>
      <c r="G17" s="16">
        <f t="shared" si="2"/>
        <v>0</v>
      </c>
      <c r="H17" s="16">
        <f t="shared" si="3"/>
        <v>0</v>
      </c>
    </row>
    <row r="18" spans="1:8" outlineLevel="1" x14ac:dyDescent="0.2">
      <c r="A18" s="69" t="s">
        <v>18</v>
      </c>
      <c r="B18" s="83">
        <f t="shared" si="0"/>
        <v>189.68175000000002</v>
      </c>
      <c r="C18" s="82">
        <v>5.0114068692206082E-2</v>
      </c>
      <c r="D18" s="83">
        <f t="shared" si="1"/>
        <v>180.19766250000001</v>
      </c>
      <c r="E18" s="82">
        <v>4.7608365257595778E-2</v>
      </c>
      <c r="F18" s="15"/>
      <c r="G18" s="16">
        <f t="shared" si="2"/>
        <v>0</v>
      </c>
      <c r="H18" s="16">
        <f t="shared" si="3"/>
        <v>0</v>
      </c>
    </row>
    <row r="19" spans="1:8" outlineLevel="1" x14ac:dyDescent="0.2">
      <c r="A19" s="69" t="s">
        <v>19</v>
      </c>
      <c r="B19" s="83">
        <f t="shared" si="0"/>
        <v>164.42999999999998</v>
      </c>
      <c r="C19" s="82">
        <v>4.3442536327608978E-2</v>
      </c>
      <c r="D19" s="83">
        <f t="shared" si="1"/>
        <v>156.20849999999996</v>
      </c>
      <c r="E19" s="82">
        <v>4.1270409511228526E-2</v>
      </c>
      <c r="F19" s="15"/>
      <c r="G19" s="16">
        <f t="shared" si="2"/>
        <v>0</v>
      </c>
      <c r="H19" s="16">
        <f t="shared" si="3"/>
        <v>0</v>
      </c>
    </row>
    <row r="20" spans="1:8" outlineLevel="1" x14ac:dyDescent="0.2">
      <c r="A20" s="69" t="s">
        <v>20</v>
      </c>
      <c r="B20" s="83">
        <f t="shared" si="0"/>
        <v>167.36625000000001</v>
      </c>
      <c r="C20" s="82">
        <v>4.4218295904887718E-2</v>
      </c>
      <c r="D20" s="83">
        <f t="shared" si="1"/>
        <v>158.99793750000001</v>
      </c>
      <c r="E20" s="82">
        <v>4.2007381109643332E-2</v>
      </c>
      <c r="F20" s="15"/>
      <c r="G20" s="16">
        <f t="shared" si="2"/>
        <v>0</v>
      </c>
      <c r="H20" s="16">
        <f t="shared" si="3"/>
        <v>0</v>
      </c>
    </row>
    <row r="21" spans="1:8" outlineLevel="1" x14ac:dyDescent="0.2">
      <c r="A21" s="69" t="s">
        <v>21</v>
      </c>
      <c r="B21" s="83">
        <f t="shared" si="0"/>
        <v>167.36625000000001</v>
      </c>
      <c r="C21" s="82">
        <v>4.4218295904887718E-2</v>
      </c>
      <c r="D21" s="83">
        <f t="shared" si="1"/>
        <v>158.99793750000001</v>
      </c>
      <c r="E21" s="82">
        <v>4.2007381109643332E-2</v>
      </c>
      <c r="F21" s="15"/>
      <c r="G21" s="16">
        <f t="shared" si="2"/>
        <v>0</v>
      </c>
      <c r="H21" s="16">
        <f t="shared" si="3"/>
        <v>0</v>
      </c>
    </row>
    <row r="22" spans="1:8" outlineLevel="1" x14ac:dyDescent="0.2">
      <c r="A22" s="69" t="s">
        <v>22</v>
      </c>
      <c r="B22" s="83">
        <f t="shared" si="0"/>
        <v>234.90000000000003</v>
      </c>
      <c r="C22" s="82">
        <v>6.2060766182298555E-2</v>
      </c>
      <c r="D22" s="83">
        <f t="shared" si="1"/>
        <v>223.15500000000003</v>
      </c>
      <c r="E22" s="82">
        <v>5.8957727873183624E-2</v>
      </c>
      <c r="F22" s="15"/>
      <c r="G22" s="16">
        <f t="shared" si="2"/>
        <v>0</v>
      </c>
      <c r="H22" s="16">
        <f t="shared" si="3"/>
        <v>0</v>
      </c>
    </row>
    <row r="23" spans="1:8" outlineLevel="1" x14ac:dyDescent="0.2">
      <c r="A23" s="69" t="s">
        <v>23</v>
      </c>
      <c r="B23" s="83">
        <f t="shared" si="0"/>
        <v>191.83499999999998</v>
      </c>
      <c r="C23" s="82">
        <v>5.0682959048877138E-2</v>
      </c>
      <c r="D23" s="83">
        <f t="shared" si="1"/>
        <v>182.24324999999996</v>
      </c>
      <c r="E23" s="82">
        <v>4.8148811096433278E-2</v>
      </c>
      <c r="F23" s="15"/>
      <c r="G23" s="16">
        <f t="shared" si="2"/>
        <v>0</v>
      </c>
      <c r="H23" s="16">
        <f t="shared" si="3"/>
        <v>0</v>
      </c>
    </row>
    <row r="24" spans="1:8" outlineLevel="1" x14ac:dyDescent="0.2">
      <c r="A24" s="69" t="s">
        <v>24</v>
      </c>
      <c r="B24" s="83">
        <f t="shared" si="0"/>
        <v>234.90000000000003</v>
      </c>
      <c r="C24" s="82">
        <v>6.2060766182298555E-2</v>
      </c>
      <c r="D24" s="83">
        <f t="shared" si="1"/>
        <v>223.15500000000003</v>
      </c>
      <c r="E24" s="82">
        <v>5.8957727873183624E-2</v>
      </c>
      <c r="F24" s="15"/>
      <c r="G24" s="16">
        <f t="shared" si="2"/>
        <v>0</v>
      </c>
      <c r="H24" s="16">
        <f t="shared" si="3"/>
        <v>0</v>
      </c>
    </row>
    <row r="25" spans="1:8" outlineLevel="1" x14ac:dyDescent="0.2">
      <c r="A25" s="69" t="s">
        <v>25</v>
      </c>
      <c r="B25" s="83">
        <f t="shared" si="0"/>
        <v>213.36749999999998</v>
      </c>
      <c r="C25" s="82">
        <v>5.6371862615587839E-2</v>
      </c>
      <c r="D25" s="83">
        <f t="shared" si="1"/>
        <v>202.69912499999998</v>
      </c>
      <c r="E25" s="82">
        <v>5.3553269484808451E-2</v>
      </c>
      <c r="F25" s="15"/>
      <c r="G25" s="16">
        <f t="shared" si="2"/>
        <v>0</v>
      </c>
      <c r="H25" s="16">
        <f t="shared" si="3"/>
        <v>0</v>
      </c>
    </row>
    <row r="26" spans="1:8" outlineLevel="1" x14ac:dyDescent="0.2">
      <c r="A26" s="69" t="s">
        <v>26</v>
      </c>
      <c r="B26" s="83">
        <f t="shared" si="0"/>
        <v>156.6</v>
      </c>
      <c r="C26" s="82">
        <v>4.137384412153236E-2</v>
      </c>
      <c r="D26" s="83">
        <f t="shared" si="1"/>
        <v>148.76999999999998</v>
      </c>
      <c r="E26" s="82">
        <v>3.9305151915455742E-2</v>
      </c>
      <c r="F26" s="15"/>
      <c r="G26" s="16">
        <f t="shared" si="2"/>
        <v>0</v>
      </c>
      <c r="H26" s="16">
        <f t="shared" si="3"/>
        <v>0</v>
      </c>
    </row>
    <row r="27" spans="1:8" outlineLevel="1" x14ac:dyDescent="0.2">
      <c r="A27" s="69" t="s">
        <v>27</v>
      </c>
      <c r="B27" s="83">
        <f t="shared" si="0"/>
        <v>184.00499999999997</v>
      </c>
      <c r="C27" s="82">
        <v>4.861426684280052E-2</v>
      </c>
      <c r="D27" s="83">
        <f t="shared" si="1"/>
        <v>174.80474999999996</v>
      </c>
      <c r="E27" s="82">
        <v>4.6183553500660487E-2</v>
      </c>
      <c r="F27" s="15"/>
      <c r="G27" s="16">
        <f t="shared" si="2"/>
        <v>0</v>
      </c>
      <c r="H27" s="16">
        <f t="shared" si="3"/>
        <v>0</v>
      </c>
    </row>
    <row r="28" spans="1:8" outlineLevel="1" x14ac:dyDescent="0.2">
      <c r="A28" s="69" t="s">
        <v>28</v>
      </c>
      <c r="B28" s="83">
        <f t="shared" si="0"/>
        <v>227.07</v>
      </c>
      <c r="C28" s="82">
        <v>5.999207397622193E-2</v>
      </c>
      <c r="D28" s="83">
        <f t="shared" si="1"/>
        <v>215.7165</v>
      </c>
      <c r="E28" s="82">
        <v>5.6992470277410834E-2</v>
      </c>
      <c r="F28" s="15"/>
      <c r="G28" s="16">
        <f t="shared" si="2"/>
        <v>0</v>
      </c>
      <c r="H28" s="16">
        <f t="shared" si="3"/>
        <v>0</v>
      </c>
    </row>
    <row r="29" spans="1:8" outlineLevel="1" x14ac:dyDescent="0.2">
      <c r="A29" s="69" t="s">
        <v>29</v>
      </c>
      <c r="B29" s="83">
        <f t="shared" si="0"/>
        <v>174.60900000000004</v>
      </c>
      <c r="C29" s="82">
        <v>4.6131836195508598E-2</v>
      </c>
      <c r="D29" s="83">
        <f t="shared" si="1"/>
        <v>165.87855000000002</v>
      </c>
      <c r="E29" s="82">
        <v>4.382524438573316E-2</v>
      </c>
      <c r="F29" s="15"/>
      <c r="G29" s="16">
        <f t="shared" si="2"/>
        <v>0</v>
      </c>
      <c r="H29" s="16">
        <f t="shared" si="3"/>
        <v>0</v>
      </c>
    </row>
    <row r="30" spans="1:8" outlineLevel="1" x14ac:dyDescent="0.2">
      <c r="A30" s="69" t="s">
        <v>319</v>
      </c>
      <c r="B30" s="83">
        <f t="shared" si="0"/>
        <v>427.45199999999994</v>
      </c>
      <c r="C30" s="82">
        <v>0.11293315719947158</v>
      </c>
      <c r="D30" s="83">
        <f t="shared" si="1"/>
        <v>414.62843999999996</v>
      </c>
      <c r="E30" s="82">
        <v>0.10954516248348743</v>
      </c>
      <c r="F30" s="15"/>
      <c r="G30" s="16">
        <f t="shared" si="2"/>
        <v>0</v>
      </c>
      <c r="H30" s="16">
        <f t="shared" si="3"/>
        <v>0</v>
      </c>
    </row>
    <row r="31" spans="1:8" outlineLevel="1" x14ac:dyDescent="0.2">
      <c r="A31" s="69" t="s">
        <v>30</v>
      </c>
      <c r="B31" s="83">
        <f t="shared" si="0"/>
        <v>290.10149999999999</v>
      </c>
      <c r="C31" s="82">
        <v>7.6645046235138709E-2</v>
      </c>
      <c r="D31" s="83">
        <f t="shared" si="1"/>
        <v>275.59642499999995</v>
      </c>
      <c r="E31" s="82">
        <v>7.2812793923381761E-2</v>
      </c>
      <c r="F31" s="15"/>
      <c r="G31" s="16">
        <f t="shared" si="2"/>
        <v>0</v>
      </c>
      <c r="H31" s="16">
        <f t="shared" si="3"/>
        <v>0</v>
      </c>
    </row>
    <row r="32" spans="1:8" outlineLevel="1" x14ac:dyDescent="0.2">
      <c r="A32" s="69" t="s">
        <v>31</v>
      </c>
      <c r="B32" s="83">
        <f t="shared" si="0"/>
        <v>162.47250000000003</v>
      </c>
      <c r="C32" s="82">
        <v>4.2925363276089833E-2</v>
      </c>
      <c r="D32" s="83">
        <f t="shared" si="1"/>
        <v>154.34887500000002</v>
      </c>
      <c r="E32" s="82">
        <v>4.0779095112285342E-2</v>
      </c>
      <c r="F32" s="15"/>
      <c r="G32" s="16">
        <f t="shared" si="2"/>
        <v>0</v>
      </c>
      <c r="H32" s="16">
        <f t="shared" si="3"/>
        <v>0</v>
      </c>
    </row>
    <row r="33" spans="1:8" outlineLevel="1" x14ac:dyDescent="0.2">
      <c r="A33" s="69" t="s">
        <v>32</v>
      </c>
      <c r="B33" s="83">
        <f t="shared" si="0"/>
        <v>162.47250000000003</v>
      </c>
      <c r="C33" s="82">
        <v>4.2925363276089833E-2</v>
      </c>
      <c r="D33" s="83">
        <f t="shared" si="1"/>
        <v>154.34887500000002</v>
      </c>
      <c r="E33" s="82">
        <v>4.0779095112285342E-2</v>
      </c>
      <c r="F33" s="15"/>
      <c r="G33" s="16">
        <f t="shared" si="2"/>
        <v>0</v>
      </c>
      <c r="H33" s="16">
        <f t="shared" si="3"/>
        <v>0</v>
      </c>
    </row>
    <row r="34" spans="1:8" outlineLevel="1" x14ac:dyDescent="0.2">
      <c r="A34" s="69" t="s">
        <v>33</v>
      </c>
      <c r="B34" s="83">
        <f t="shared" si="0"/>
        <v>200.83949999999993</v>
      </c>
      <c r="C34" s="82">
        <v>5.3061955085865239E-2</v>
      </c>
      <c r="D34" s="83">
        <f t="shared" si="1"/>
        <v>190.79752499999992</v>
      </c>
      <c r="E34" s="82">
        <v>5.0408857331571973E-2</v>
      </c>
      <c r="F34" s="15"/>
      <c r="G34" s="16">
        <f t="shared" si="2"/>
        <v>0</v>
      </c>
      <c r="H34" s="16">
        <f t="shared" si="3"/>
        <v>0</v>
      </c>
    </row>
    <row r="35" spans="1:8" outlineLevel="1" x14ac:dyDescent="0.2">
      <c r="A35" s="69" t="s">
        <v>34</v>
      </c>
      <c r="B35" s="83">
        <f t="shared" si="0"/>
        <v>228.73387499999995</v>
      </c>
      <c r="C35" s="82">
        <v>6.0431671070013196E-2</v>
      </c>
      <c r="D35" s="83">
        <f t="shared" si="1"/>
        <v>217.29718124999994</v>
      </c>
      <c r="E35" s="82">
        <v>5.7410087516512533E-2</v>
      </c>
      <c r="F35" s="15"/>
      <c r="G35" s="16">
        <f t="shared" si="2"/>
        <v>0</v>
      </c>
      <c r="H35" s="16">
        <f t="shared" si="3"/>
        <v>0</v>
      </c>
    </row>
    <row r="36" spans="1:8" outlineLevel="1" x14ac:dyDescent="0.2">
      <c r="A36" s="69" t="s">
        <v>539</v>
      </c>
      <c r="B36" s="83">
        <f t="shared" si="0"/>
        <v>180.29399999999995</v>
      </c>
      <c r="C36" s="82">
        <v>4.7633817701453092E-2</v>
      </c>
      <c r="D36" s="83">
        <f t="shared" si="1"/>
        <v>174.88517999999996</v>
      </c>
      <c r="E36" s="82">
        <v>4.6204803170409502E-2</v>
      </c>
      <c r="F36" s="15"/>
      <c r="G36" s="16">
        <f t="shared" si="2"/>
        <v>0</v>
      </c>
      <c r="H36" s="16">
        <f t="shared" si="3"/>
        <v>0</v>
      </c>
    </row>
    <row r="37" spans="1:8" outlineLevel="1" x14ac:dyDescent="0.2">
      <c r="A37" s="69" t="s">
        <v>36</v>
      </c>
      <c r="B37" s="83">
        <f t="shared" si="0"/>
        <v>163.45124999999999</v>
      </c>
      <c r="C37" s="82">
        <v>4.3183949801849406E-2</v>
      </c>
      <c r="D37" s="83">
        <f t="shared" si="1"/>
        <v>155.27868749999999</v>
      </c>
      <c r="E37" s="82">
        <v>4.102475231175693E-2</v>
      </c>
      <c r="F37" s="15"/>
      <c r="G37" s="16">
        <f t="shared" si="2"/>
        <v>0</v>
      </c>
      <c r="H37" s="16">
        <f t="shared" si="3"/>
        <v>0</v>
      </c>
    </row>
    <row r="38" spans="1:8" outlineLevel="1" x14ac:dyDescent="0.2">
      <c r="A38" s="69" t="s">
        <v>37</v>
      </c>
      <c r="B38" s="83">
        <f t="shared" si="0"/>
        <v>234.31275000000002</v>
      </c>
      <c r="C38" s="82">
        <v>6.1905614266842809E-2</v>
      </c>
      <c r="D38" s="83">
        <f t="shared" si="1"/>
        <v>222.59711250000001</v>
      </c>
      <c r="E38" s="82">
        <v>5.8810333553500661E-2</v>
      </c>
      <c r="F38" s="15"/>
      <c r="G38" s="16">
        <f t="shared" si="2"/>
        <v>0</v>
      </c>
      <c r="H38" s="16">
        <f t="shared" si="3"/>
        <v>0</v>
      </c>
    </row>
    <row r="39" spans="1:8" outlineLevel="1" x14ac:dyDescent="0.2">
      <c r="A39" s="69" t="s">
        <v>38</v>
      </c>
      <c r="B39" s="83">
        <f t="shared" si="0"/>
        <v>223.155</v>
      </c>
      <c r="C39" s="82">
        <v>5.8957727873183617E-2</v>
      </c>
      <c r="D39" s="83">
        <f t="shared" si="1"/>
        <v>211.99724999999998</v>
      </c>
      <c r="E39" s="82">
        <v>5.6009841479524432E-2</v>
      </c>
      <c r="F39" s="15"/>
      <c r="G39" s="16">
        <f t="shared" si="2"/>
        <v>0</v>
      </c>
      <c r="H39" s="16">
        <f t="shared" si="3"/>
        <v>0</v>
      </c>
    </row>
    <row r="40" spans="1:8" outlineLevel="1" x14ac:dyDescent="0.2">
      <c r="A40" s="69" t="s">
        <v>39</v>
      </c>
      <c r="B40" s="83">
        <f t="shared" si="0"/>
        <v>230.98500000000001</v>
      </c>
      <c r="C40" s="82">
        <v>6.1026420079260242E-2</v>
      </c>
      <c r="D40" s="83">
        <f t="shared" si="1"/>
        <v>219.43575000000001</v>
      </c>
      <c r="E40" s="82">
        <v>5.7975099075297229E-2</v>
      </c>
      <c r="F40" s="15"/>
      <c r="G40" s="16">
        <f t="shared" si="2"/>
        <v>0</v>
      </c>
      <c r="H40" s="16">
        <f t="shared" si="3"/>
        <v>0</v>
      </c>
    </row>
    <row r="41" spans="1:8" outlineLevel="1" x14ac:dyDescent="0.2">
      <c r="A41" s="69" t="s">
        <v>40</v>
      </c>
      <c r="B41" s="83">
        <f t="shared" si="0"/>
        <v>178.52400000000003</v>
      </c>
      <c r="C41" s="82">
        <v>4.7166182298546903E-2</v>
      </c>
      <c r="D41" s="83">
        <f t="shared" si="1"/>
        <v>169.59780000000001</v>
      </c>
      <c r="E41" s="82">
        <v>4.4807873183619555E-2</v>
      </c>
      <c r="F41" s="15"/>
      <c r="G41" s="16">
        <f t="shared" si="2"/>
        <v>0</v>
      </c>
      <c r="H41" s="16">
        <f t="shared" si="3"/>
        <v>0</v>
      </c>
    </row>
    <row r="42" spans="1:8" outlineLevel="1" x14ac:dyDescent="0.2">
      <c r="A42" s="69" t="s">
        <v>41</v>
      </c>
      <c r="B42" s="83">
        <f t="shared" si="0"/>
        <v>185.96250000000001</v>
      </c>
      <c r="C42" s="82">
        <v>4.9131439894319687E-2</v>
      </c>
      <c r="D42" s="83">
        <f t="shared" si="1"/>
        <v>176.66437500000001</v>
      </c>
      <c r="E42" s="82">
        <v>4.6674867899603699E-2</v>
      </c>
      <c r="F42" s="15"/>
      <c r="G42" s="16">
        <f t="shared" si="2"/>
        <v>0</v>
      </c>
      <c r="H42" s="16">
        <f t="shared" si="3"/>
        <v>0</v>
      </c>
    </row>
    <row r="43" spans="1:8" outlineLevel="1" x14ac:dyDescent="0.2">
      <c r="A43" s="69" t="s">
        <v>42</v>
      </c>
      <c r="B43" s="83">
        <f t="shared" si="0"/>
        <v>174.60900000000004</v>
      </c>
      <c r="C43" s="82">
        <v>4.6131836195508598E-2</v>
      </c>
      <c r="D43" s="83">
        <f t="shared" si="1"/>
        <v>165.87855000000002</v>
      </c>
      <c r="E43" s="82">
        <v>4.382524438573316E-2</v>
      </c>
      <c r="F43" s="15"/>
      <c r="G43" s="16">
        <f t="shared" si="2"/>
        <v>0</v>
      </c>
      <c r="H43" s="16">
        <f t="shared" si="3"/>
        <v>0</v>
      </c>
    </row>
    <row r="44" spans="1:8" outlineLevel="1" x14ac:dyDescent="0.2">
      <c r="A44" s="69" t="s">
        <v>43</v>
      </c>
      <c r="B44" s="83">
        <f t="shared" si="0"/>
        <v>178.52400000000003</v>
      </c>
      <c r="C44" s="82">
        <v>4.7166182298546903E-2</v>
      </c>
      <c r="D44" s="83">
        <f t="shared" si="1"/>
        <v>169.59780000000001</v>
      </c>
      <c r="E44" s="82">
        <v>4.4807873183619555E-2</v>
      </c>
      <c r="F44" s="15"/>
      <c r="G44" s="16">
        <f t="shared" si="2"/>
        <v>0</v>
      </c>
      <c r="H44" s="16">
        <f t="shared" si="3"/>
        <v>0</v>
      </c>
    </row>
    <row r="45" spans="1:8" outlineLevel="1" x14ac:dyDescent="0.2">
      <c r="A45" s="69" t="s">
        <v>44</v>
      </c>
      <c r="B45" s="83">
        <f t="shared" si="0"/>
        <v>250.73999999999995</v>
      </c>
      <c r="C45" s="82">
        <v>6.62457067371202E-2</v>
      </c>
      <c r="D45" s="83">
        <f t="shared" si="1"/>
        <v>243.21779999999995</v>
      </c>
      <c r="E45" s="82">
        <v>6.4258335535006594E-2</v>
      </c>
      <c r="F45" s="15"/>
      <c r="G45" s="16">
        <f t="shared" si="2"/>
        <v>0</v>
      </c>
      <c r="H45" s="16">
        <f t="shared" si="3"/>
        <v>0</v>
      </c>
    </row>
    <row r="46" spans="1:8" outlineLevel="1" x14ac:dyDescent="0.2">
      <c r="A46" s="69" t="s">
        <v>45</v>
      </c>
      <c r="B46" s="83">
        <f t="shared" si="0"/>
        <v>166.38749999999999</v>
      </c>
      <c r="C46" s="82">
        <v>4.3959709379128131E-2</v>
      </c>
      <c r="D46" s="83">
        <f t="shared" si="1"/>
        <v>158.06812499999998</v>
      </c>
      <c r="E46" s="82">
        <v>4.1761723910171723E-2</v>
      </c>
      <c r="F46" s="15"/>
      <c r="G46" s="16">
        <f t="shared" si="2"/>
        <v>0</v>
      </c>
      <c r="H46" s="16">
        <f t="shared" si="3"/>
        <v>0</v>
      </c>
    </row>
    <row r="47" spans="1:8" outlineLevel="1" x14ac:dyDescent="0.2">
      <c r="A47" s="69" t="s">
        <v>46</v>
      </c>
      <c r="B47" s="83">
        <f t="shared" si="0"/>
        <v>201.6225</v>
      </c>
      <c r="C47" s="82">
        <v>5.3268824306472923E-2</v>
      </c>
      <c r="D47" s="83">
        <f t="shared" si="1"/>
        <v>191.54137499999999</v>
      </c>
      <c r="E47" s="82">
        <v>5.0605383091149272E-2</v>
      </c>
      <c r="F47" s="15"/>
      <c r="G47" s="16">
        <f t="shared" si="2"/>
        <v>0</v>
      </c>
      <c r="H47" s="16">
        <f t="shared" si="3"/>
        <v>0</v>
      </c>
    </row>
    <row r="48" spans="1:8" outlineLevel="1" x14ac:dyDescent="0.2">
      <c r="A48" s="69" t="s">
        <v>47</v>
      </c>
      <c r="B48" s="83">
        <f t="shared" si="0"/>
        <v>167.36625000000001</v>
      </c>
      <c r="C48" s="82">
        <v>4.4218295904887718E-2</v>
      </c>
      <c r="D48" s="83">
        <f t="shared" si="1"/>
        <v>158.99793750000001</v>
      </c>
      <c r="E48" s="82">
        <v>4.2007381109643332E-2</v>
      </c>
      <c r="F48" s="15"/>
      <c r="G48" s="16">
        <f t="shared" si="2"/>
        <v>0</v>
      </c>
      <c r="H48" s="16">
        <f t="shared" si="3"/>
        <v>0</v>
      </c>
    </row>
    <row r="49" spans="1:8" outlineLevel="1" x14ac:dyDescent="0.2">
      <c r="A49" s="69" t="s">
        <v>48</v>
      </c>
      <c r="B49" s="83">
        <f t="shared" si="0"/>
        <v>191.04</v>
      </c>
      <c r="C49" s="82">
        <v>5.0472919418758255E-2</v>
      </c>
      <c r="D49" s="83">
        <f t="shared" si="1"/>
        <v>185.30879999999999</v>
      </c>
      <c r="E49" s="82">
        <v>4.8958731836195507E-2</v>
      </c>
      <c r="F49" s="15"/>
      <c r="G49" s="16">
        <f t="shared" si="2"/>
        <v>0</v>
      </c>
      <c r="H49" s="16">
        <f t="shared" si="3"/>
        <v>0</v>
      </c>
    </row>
    <row r="50" spans="1:8" outlineLevel="1" x14ac:dyDescent="0.2">
      <c r="A50" s="69" t="s">
        <v>49</v>
      </c>
      <c r="B50" s="83">
        <f t="shared" si="0"/>
        <v>199.66499999999999</v>
      </c>
      <c r="C50" s="82">
        <v>5.2751651254953763E-2</v>
      </c>
      <c r="D50" s="83">
        <f t="shared" si="1"/>
        <v>189.68174999999999</v>
      </c>
      <c r="E50" s="82">
        <v>5.0114068692206075E-2</v>
      </c>
      <c r="F50" s="15"/>
      <c r="G50" s="16">
        <f t="shared" si="2"/>
        <v>0</v>
      </c>
      <c r="H50" s="16">
        <f t="shared" si="3"/>
        <v>0</v>
      </c>
    </row>
    <row r="51" spans="1:8" ht="15" customHeight="1" outlineLevel="1" x14ac:dyDescent="0.2">
      <c r="A51" s="69" t="s">
        <v>50</v>
      </c>
      <c r="B51" s="83">
        <f t="shared" si="0"/>
        <v>167.36625000000001</v>
      </c>
      <c r="C51" s="82">
        <v>4.4218295904887718E-2</v>
      </c>
      <c r="D51" s="83">
        <f t="shared" si="1"/>
        <v>158.99793750000001</v>
      </c>
      <c r="E51" s="82">
        <v>4.2007381109643332E-2</v>
      </c>
      <c r="F51" s="15"/>
      <c r="G51" s="16">
        <f t="shared" si="2"/>
        <v>0</v>
      </c>
      <c r="H51" s="16">
        <f t="shared" si="3"/>
        <v>0</v>
      </c>
    </row>
    <row r="52" spans="1:8" outlineLevel="1" x14ac:dyDescent="0.2">
      <c r="A52" s="69" t="s">
        <v>51</v>
      </c>
      <c r="B52" s="83">
        <f t="shared" si="0"/>
        <v>185.96250000000001</v>
      </c>
      <c r="C52" s="82">
        <v>4.9131439894319687E-2</v>
      </c>
      <c r="D52" s="83">
        <f t="shared" si="1"/>
        <v>176.66437500000001</v>
      </c>
      <c r="E52" s="82">
        <v>4.6674867899603699E-2</v>
      </c>
      <c r="F52" s="15"/>
      <c r="G52" s="16">
        <f t="shared" si="2"/>
        <v>0</v>
      </c>
      <c r="H52" s="16">
        <f t="shared" si="3"/>
        <v>0</v>
      </c>
    </row>
    <row r="53" spans="1:8" outlineLevel="1" x14ac:dyDescent="0.2">
      <c r="A53" s="69" t="s">
        <v>540</v>
      </c>
      <c r="B53" s="83">
        <f t="shared" si="0"/>
        <v>238.79999999999998</v>
      </c>
      <c r="C53" s="82">
        <v>6.3091149273447819E-2</v>
      </c>
      <c r="D53" s="83">
        <f t="shared" si="1"/>
        <v>231.63599999999997</v>
      </c>
      <c r="E53" s="82">
        <v>6.1198414795244377E-2</v>
      </c>
      <c r="F53" s="15"/>
      <c r="G53" s="16">
        <f t="shared" si="2"/>
        <v>0</v>
      </c>
      <c r="H53" s="16">
        <f t="shared" si="3"/>
        <v>0</v>
      </c>
    </row>
    <row r="54" spans="1:8" outlineLevel="1" x14ac:dyDescent="0.2">
      <c r="A54" s="69" t="s">
        <v>52</v>
      </c>
      <c r="B54" s="83">
        <f t="shared" si="0"/>
        <v>215.32499999999999</v>
      </c>
      <c r="C54" s="82">
        <v>5.6889035667106999E-2</v>
      </c>
      <c r="D54" s="83">
        <f t="shared" si="1"/>
        <v>204.55874999999997</v>
      </c>
      <c r="E54" s="82">
        <v>5.4044583883751642E-2</v>
      </c>
      <c r="F54" s="15"/>
      <c r="G54" s="16">
        <f t="shared" si="2"/>
        <v>0</v>
      </c>
      <c r="H54" s="16">
        <f t="shared" si="3"/>
        <v>0</v>
      </c>
    </row>
    <row r="55" spans="1:8" outlineLevel="1" x14ac:dyDescent="0.2">
      <c r="A55" s="69" t="s">
        <v>53</v>
      </c>
      <c r="B55" s="83">
        <f t="shared" si="0"/>
        <v>176.17500000000001</v>
      </c>
      <c r="C55" s="82">
        <v>4.6545574636723916E-2</v>
      </c>
      <c r="D55" s="83">
        <f t="shared" si="1"/>
        <v>167.36625000000001</v>
      </c>
      <c r="E55" s="82">
        <v>4.4218295904887718E-2</v>
      </c>
      <c r="F55" s="15"/>
      <c r="G55" s="16">
        <f t="shared" si="2"/>
        <v>0</v>
      </c>
      <c r="H55" s="16">
        <f t="shared" si="3"/>
        <v>0</v>
      </c>
    </row>
    <row r="56" spans="1:8" outlineLevel="1" x14ac:dyDescent="0.2">
      <c r="A56" s="69" t="s">
        <v>54</v>
      </c>
      <c r="B56" s="83">
        <f t="shared" si="0"/>
        <v>193.428</v>
      </c>
      <c r="C56" s="82">
        <v>5.1103830911492731E-2</v>
      </c>
      <c r="D56" s="83">
        <f t="shared" si="1"/>
        <v>187.62515999999999</v>
      </c>
      <c r="E56" s="82">
        <v>4.9570715984147952E-2</v>
      </c>
      <c r="F56" s="15"/>
      <c r="G56" s="16">
        <f t="shared" si="2"/>
        <v>0</v>
      </c>
      <c r="H56" s="16">
        <f t="shared" si="3"/>
        <v>0</v>
      </c>
    </row>
    <row r="57" spans="1:8" outlineLevel="1" x14ac:dyDescent="0.2">
      <c r="A57" s="69" t="s">
        <v>55</v>
      </c>
      <c r="B57" s="83">
        <f t="shared" si="0"/>
        <v>189.68175000000002</v>
      </c>
      <c r="C57" s="82">
        <v>5.0114068692206082E-2</v>
      </c>
      <c r="D57" s="83">
        <f t="shared" si="1"/>
        <v>180.19766250000001</v>
      </c>
      <c r="E57" s="82">
        <v>4.7608365257595778E-2</v>
      </c>
      <c r="F57" s="15"/>
      <c r="G57" s="16">
        <f t="shared" si="2"/>
        <v>0</v>
      </c>
      <c r="H57" s="16">
        <f t="shared" si="3"/>
        <v>0</v>
      </c>
    </row>
    <row r="58" spans="1:8" outlineLevel="1" x14ac:dyDescent="0.2">
      <c r="A58" s="69" t="s">
        <v>56</v>
      </c>
      <c r="B58" s="83">
        <f t="shared" si="0"/>
        <v>215.32499999999999</v>
      </c>
      <c r="C58" s="82">
        <v>5.6889035667106999E-2</v>
      </c>
      <c r="D58" s="83">
        <f t="shared" si="1"/>
        <v>204.55874999999997</v>
      </c>
      <c r="E58" s="82">
        <v>5.4044583883751642E-2</v>
      </c>
      <c r="F58" s="15"/>
      <c r="G58" s="16">
        <f t="shared" si="2"/>
        <v>0</v>
      </c>
      <c r="H58" s="16">
        <f t="shared" si="3"/>
        <v>0</v>
      </c>
    </row>
    <row r="59" spans="1:8" outlineLevel="1" x14ac:dyDescent="0.2">
      <c r="A59" s="69" t="s">
        <v>57</v>
      </c>
      <c r="B59" s="83">
        <f t="shared" si="0"/>
        <v>270.13499999999999</v>
      </c>
      <c r="C59" s="82">
        <v>7.1369881109643332E-2</v>
      </c>
      <c r="D59" s="83">
        <f t="shared" si="1"/>
        <v>256.62824999999998</v>
      </c>
      <c r="E59" s="82">
        <v>6.7801387054161152E-2</v>
      </c>
      <c r="F59" s="15"/>
      <c r="G59" s="16">
        <f t="shared" si="2"/>
        <v>0</v>
      </c>
      <c r="H59" s="16">
        <f t="shared" si="3"/>
        <v>0</v>
      </c>
    </row>
    <row r="60" spans="1:8" outlineLevel="1" x14ac:dyDescent="0.2">
      <c r="A60" s="69" t="s">
        <v>58</v>
      </c>
      <c r="B60" s="83">
        <f t="shared" si="0"/>
        <v>199.66499999999999</v>
      </c>
      <c r="C60" s="82">
        <v>5.2751651254953763E-2</v>
      </c>
      <c r="D60" s="83">
        <f t="shared" si="1"/>
        <v>189.68174999999999</v>
      </c>
      <c r="E60" s="82">
        <v>5.0114068692206075E-2</v>
      </c>
      <c r="F60" s="15"/>
      <c r="G60" s="16">
        <f t="shared" si="2"/>
        <v>0</v>
      </c>
      <c r="H60" s="16">
        <f t="shared" si="3"/>
        <v>0</v>
      </c>
    </row>
    <row r="61" spans="1:8" outlineLevel="1" x14ac:dyDescent="0.2">
      <c r="A61" s="69" t="s">
        <v>59</v>
      </c>
      <c r="B61" s="83">
        <f t="shared" si="0"/>
        <v>189.68175000000002</v>
      </c>
      <c r="C61" s="82">
        <v>5.0114068692206082E-2</v>
      </c>
      <c r="D61" s="83">
        <f t="shared" si="1"/>
        <v>180.19766250000001</v>
      </c>
      <c r="E61" s="82">
        <v>4.7608365257595778E-2</v>
      </c>
      <c r="F61" s="15"/>
      <c r="G61" s="16">
        <f t="shared" si="2"/>
        <v>0</v>
      </c>
      <c r="H61" s="16">
        <f t="shared" si="3"/>
        <v>0</v>
      </c>
    </row>
    <row r="62" spans="1:8" outlineLevel="1" x14ac:dyDescent="0.2">
      <c r="A62" s="69" t="s">
        <v>60</v>
      </c>
      <c r="B62" s="83">
        <f t="shared" si="0"/>
        <v>293.625</v>
      </c>
      <c r="C62" s="82">
        <v>7.7575957727873179E-2</v>
      </c>
      <c r="D62" s="83">
        <f t="shared" si="1"/>
        <v>278.94374999999997</v>
      </c>
      <c r="E62" s="82">
        <v>7.3697159841479509E-2</v>
      </c>
      <c r="F62" s="15"/>
      <c r="G62" s="16">
        <f t="shared" si="2"/>
        <v>0</v>
      </c>
      <c r="H62" s="16">
        <f t="shared" si="3"/>
        <v>0</v>
      </c>
    </row>
    <row r="63" spans="1:8" outlineLevel="1" x14ac:dyDescent="0.2">
      <c r="A63" s="69" t="s">
        <v>541</v>
      </c>
      <c r="B63" s="83">
        <f t="shared" si="0"/>
        <v>264.26249999999999</v>
      </c>
      <c r="C63" s="82">
        <v>6.9818361955085867E-2</v>
      </c>
      <c r="D63" s="83">
        <f t="shared" si="1"/>
        <v>251.04937499999997</v>
      </c>
      <c r="E63" s="82">
        <v>6.6327443857331567E-2</v>
      </c>
      <c r="F63" s="15"/>
      <c r="G63" s="16">
        <f t="shared" si="2"/>
        <v>0</v>
      </c>
      <c r="H63" s="16">
        <f t="shared" si="3"/>
        <v>0</v>
      </c>
    </row>
    <row r="64" spans="1:8" outlineLevel="1" x14ac:dyDescent="0.2">
      <c r="A64" s="69" t="s">
        <v>61</v>
      </c>
      <c r="B64" s="83">
        <f t="shared" si="0"/>
        <v>236.26871999999997</v>
      </c>
      <c r="C64" s="82">
        <v>6.2422383091149267E-2</v>
      </c>
      <c r="D64" s="83">
        <f t="shared" si="1"/>
        <v>229.18065839999997</v>
      </c>
      <c r="E64" s="82">
        <v>6.0549711598414789E-2</v>
      </c>
      <c r="F64" s="15"/>
      <c r="G64" s="16">
        <f t="shared" si="2"/>
        <v>0</v>
      </c>
      <c r="H64" s="16">
        <f t="shared" si="3"/>
        <v>0</v>
      </c>
    </row>
    <row r="65" spans="1:8" outlineLevel="1" x14ac:dyDescent="0.2">
      <c r="A65" s="69" t="s">
        <v>62</v>
      </c>
      <c r="B65" s="83">
        <f t="shared" si="0"/>
        <v>219.69599999999997</v>
      </c>
      <c r="C65" s="82">
        <v>5.8043857331571989E-2</v>
      </c>
      <c r="D65" s="83">
        <f t="shared" si="1"/>
        <v>213.10511999999997</v>
      </c>
      <c r="E65" s="82">
        <v>5.6302541611624825E-2</v>
      </c>
      <c r="F65" s="15"/>
      <c r="G65" s="16">
        <f t="shared" si="2"/>
        <v>0</v>
      </c>
      <c r="H65" s="16">
        <f t="shared" si="3"/>
        <v>0</v>
      </c>
    </row>
    <row r="66" spans="1:8" outlineLevel="1" x14ac:dyDescent="0.2">
      <c r="A66" s="69" t="s">
        <v>63</v>
      </c>
      <c r="B66" s="83">
        <f t="shared" si="0"/>
        <v>160.51500000000001</v>
      </c>
      <c r="C66" s="82">
        <v>4.240819022457068E-2</v>
      </c>
      <c r="D66" s="83">
        <f t="shared" si="1"/>
        <v>152.48925</v>
      </c>
      <c r="E66" s="82">
        <v>4.0287780713342138E-2</v>
      </c>
      <c r="F66" s="15"/>
      <c r="G66" s="16">
        <f t="shared" si="2"/>
        <v>0</v>
      </c>
      <c r="H66" s="16">
        <f t="shared" si="3"/>
        <v>0</v>
      </c>
    </row>
    <row r="67" spans="1:8" outlineLevel="1" x14ac:dyDescent="0.2">
      <c r="A67" s="69" t="s">
        <v>64</v>
      </c>
      <c r="B67" s="83">
        <f t="shared" si="0"/>
        <v>223.155</v>
      </c>
      <c r="C67" s="82">
        <v>5.8957727873183617E-2</v>
      </c>
      <c r="D67" s="83">
        <f t="shared" si="1"/>
        <v>211.99724999999998</v>
      </c>
      <c r="E67" s="82">
        <v>5.6009841479524432E-2</v>
      </c>
      <c r="F67" s="15"/>
      <c r="G67" s="16">
        <f t="shared" si="2"/>
        <v>0</v>
      </c>
      <c r="H67" s="16">
        <f t="shared" si="3"/>
        <v>0</v>
      </c>
    </row>
    <row r="68" spans="1:8" outlineLevel="1" x14ac:dyDescent="0.2">
      <c r="A68" s="69" t="s">
        <v>355</v>
      </c>
      <c r="B68" s="83">
        <f t="shared" si="0"/>
        <v>226.86</v>
      </c>
      <c r="C68" s="82">
        <v>5.9936591809775432E-2</v>
      </c>
      <c r="D68" s="83">
        <f t="shared" si="1"/>
        <v>220.05420000000001</v>
      </c>
      <c r="E68" s="82">
        <v>5.8138494055482166E-2</v>
      </c>
      <c r="F68" s="15"/>
      <c r="G68" s="16">
        <f t="shared" si="2"/>
        <v>0</v>
      </c>
      <c r="H68" s="16">
        <f t="shared" si="3"/>
        <v>0</v>
      </c>
    </row>
    <row r="69" spans="1:8" outlineLevel="1" x14ac:dyDescent="0.2">
      <c r="A69" s="69" t="s">
        <v>65</v>
      </c>
      <c r="B69" s="83">
        <f t="shared" si="0"/>
        <v>205.53750000000002</v>
      </c>
      <c r="C69" s="82">
        <v>5.4303170409511235E-2</v>
      </c>
      <c r="D69" s="83">
        <f t="shared" si="1"/>
        <v>195.260625</v>
      </c>
      <c r="E69" s="82">
        <v>5.1588011889035668E-2</v>
      </c>
      <c r="F69" s="15"/>
      <c r="G69" s="16">
        <f t="shared" si="2"/>
        <v>0</v>
      </c>
      <c r="H69" s="16">
        <f t="shared" si="3"/>
        <v>0</v>
      </c>
    </row>
    <row r="70" spans="1:8" outlineLevel="1" x14ac:dyDescent="0.2">
      <c r="A70" s="69" t="s">
        <v>282</v>
      </c>
      <c r="B70" s="83">
        <f t="shared" si="0"/>
        <v>223.155</v>
      </c>
      <c r="C70" s="82">
        <v>5.8957727873183617E-2</v>
      </c>
      <c r="D70" s="83">
        <f t="shared" si="1"/>
        <v>211.99724999999998</v>
      </c>
      <c r="E70" s="82">
        <v>5.6009841479524432E-2</v>
      </c>
      <c r="F70" s="15"/>
      <c r="G70" s="16">
        <f t="shared" si="2"/>
        <v>0</v>
      </c>
      <c r="H70" s="16">
        <f t="shared" si="3"/>
        <v>0</v>
      </c>
    </row>
    <row r="71" spans="1:8" outlineLevel="1" x14ac:dyDescent="0.2">
      <c r="A71" s="69" t="s">
        <v>66</v>
      </c>
      <c r="B71" s="83">
        <f t="shared" si="0"/>
        <v>176.17500000000001</v>
      </c>
      <c r="C71" s="82">
        <v>4.6545574636723916E-2</v>
      </c>
      <c r="D71" s="83">
        <f t="shared" si="1"/>
        <v>167.36625000000001</v>
      </c>
      <c r="E71" s="82">
        <v>4.4218295904887718E-2</v>
      </c>
      <c r="F71" s="15"/>
      <c r="G71" s="16">
        <f t="shared" si="2"/>
        <v>0</v>
      </c>
      <c r="H71" s="16">
        <f t="shared" si="3"/>
        <v>0</v>
      </c>
    </row>
    <row r="72" spans="1:8" outlineLevel="1" x14ac:dyDescent="0.2">
      <c r="A72" s="69" t="s">
        <v>67</v>
      </c>
      <c r="B72" s="83">
        <f t="shared" si="0"/>
        <v>139.47187500000001</v>
      </c>
      <c r="C72" s="82">
        <v>3.6848579920739769E-2</v>
      </c>
      <c r="D72" s="83">
        <f t="shared" si="1"/>
        <v>132.49828124999999</v>
      </c>
      <c r="E72" s="82">
        <v>3.5006150924702772E-2</v>
      </c>
      <c r="F72" s="15"/>
      <c r="G72" s="16">
        <f t="shared" si="2"/>
        <v>0</v>
      </c>
      <c r="H72" s="16">
        <f t="shared" si="3"/>
        <v>0</v>
      </c>
    </row>
    <row r="73" spans="1:8" outlineLevel="1" x14ac:dyDescent="0.2">
      <c r="A73" s="69" t="s">
        <v>68</v>
      </c>
      <c r="B73" s="83">
        <f t="shared" si="0"/>
        <v>264.26249999999999</v>
      </c>
      <c r="C73" s="82">
        <v>6.9818361955085867E-2</v>
      </c>
      <c r="D73" s="83">
        <f t="shared" si="1"/>
        <v>251.04937499999997</v>
      </c>
      <c r="E73" s="82">
        <v>6.6327443857331567E-2</v>
      </c>
      <c r="F73" s="15"/>
      <c r="G73" s="16">
        <f t="shared" si="2"/>
        <v>0</v>
      </c>
      <c r="H73" s="16">
        <f t="shared" si="3"/>
        <v>0</v>
      </c>
    </row>
    <row r="74" spans="1:8" outlineLevel="1" x14ac:dyDescent="0.2">
      <c r="A74" s="69" t="s">
        <v>542</v>
      </c>
      <c r="B74" s="83">
        <f t="shared" ref="B74:B139" si="4">C74*3785</f>
        <v>394.02000000000004</v>
      </c>
      <c r="C74" s="82">
        <v>0.10410039630118892</v>
      </c>
      <c r="D74" s="83">
        <f t="shared" ref="D74:D139" si="5">E74*3785</f>
        <v>382.19940000000003</v>
      </c>
      <c r="E74" s="82">
        <v>0.10097738441215325</v>
      </c>
      <c r="F74" s="15"/>
      <c r="G74" s="16">
        <f t="shared" ref="G74:G139" si="6">B74*F74</f>
        <v>0</v>
      </c>
      <c r="H74" s="16">
        <f t="shared" ref="H74:H139" si="7">D74*F74</f>
        <v>0</v>
      </c>
    </row>
    <row r="75" spans="1:8" outlineLevel="1" x14ac:dyDescent="0.2">
      <c r="A75" s="69" t="s">
        <v>69</v>
      </c>
      <c r="B75" s="83">
        <f t="shared" si="4"/>
        <v>313.2</v>
      </c>
      <c r="C75" s="82">
        <v>8.2747688243064721E-2</v>
      </c>
      <c r="D75" s="83">
        <f t="shared" si="5"/>
        <v>297.53999999999996</v>
      </c>
      <c r="E75" s="82">
        <v>7.8610303830911485E-2</v>
      </c>
      <c r="F75" s="15"/>
      <c r="G75" s="16">
        <f t="shared" si="6"/>
        <v>0</v>
      </c>
      <c r="H75" s="16">
        <f t="shared" si="7"/>
        <v>0</v>
      </c>
    </row>
    <row r="76" spans="1:8" outlineLevel="1" x14ac:dyDescent="0.2">
      <c r="A76" s="69" t="s">
        <v>70</v>
      </c>
      <c r="B76" s="83">
        <f t="shared" si="4"/>
        <v>274.05</v>
      </c>
      <c r="C76" s="82">
        <v>7.2404227212681638E-2</v>
      </c>
      <c r="D76" s="83">
        <f t="shared" si="5"/>
        <v>260.34750000000003</v>
      </c>
      <c r="E76" s="82">
        <v>6.8784015852047561E-2</v>
      </c>
      <c r="F76" s="15"/>
      <c r="G76" s="16">
        <f t="shared" si="6"/>
        <v>0</v>
      </c>
      <c r="H76" s="16">
        <f t="shared" si="7"/>
        <v>0</v>
      </c>
    </row>
    <row r="77" spans="1:8" outlineLevel="1" x14ac:dyDescent="0.2">
      <c r="A77" s="69" t="s">
        <v>71</v>
      </c>
      <c r="B77" s="83">
        <f t="shared" si="4"/>
        <v>215.56968749999999</v>
      </c>
      <c r="C77" s="82">
        <v>5.6953682298546894E-2</v>
      </c>
      <c r="D77" s="83">
        <f t="shared" si="5"/>
        <v>204.79120312499998</v>
      </c>
      <c r="E77" s="82">
        <v>5.4105998183619546E-2</v>
      </c>
      <c r="F77" s="15"/>
      <c r="G77" s="16">
        <f t="shared" si="6"/>
        <v>0</v>
      </c>
      <c r="H77" s="16">
        <f t="shared" si="7"/>
        <v>0</v>
      </c>
    </row>
    <row r="78" spans="1:8" outlineLevel="1" x14ac:dyDescent="0.2">
      <c r="A78" s="69" t="s">
        <v>72</v>
      </c>
      <c r="B78" s="83">
        <f t="shared" si="4"/>
        <v>174.60900000000004</v>
      </c>
      <c r="C78" s="82">
        <v>4.6131836195508598E-2</v>
      </c>
      <c r="D78" s="83">
        <f t="shared" si="5"/>
        <v>165.87855000000002</v>
      </c>
      <c r="E78" s="82">
        <v>4.382524438573316E-2</v>
      </c>
      <c r="F78" s="15"/>
      <c r="G78" s="16">
        <f t="shared" si="6"/>
        <v>0</v>
      </c>
      <c r="H78" s="16">
        <f t="shared" si="7"/>
        <v>0</v>
      </c>
    </row>
    <row r="79" spans="1:8" outlineLevel="1" x14ac:dyDescent="0.2">
      <c r="A79" s="69" t="s">
        <v>73</v>
      </c>
      <c r="B79" s="83">
        <f t="shared" si="4"/>
        <v>265.06799999999998</v>
      </c>
      <c r="C79" s="82">
        <v>7.003117569352707E-2</v>
      </c>
      <c r="D79" s="83">
        <f t="shared" si="5"/>
        <v>257.11595999999997</v>
      </c>
      <c r="E79" s="82">
        <v>6.7930240422721264E-2</v>
      </c>
      <c r="F79" s="15"/>
      <c r="G79" s="16">
        <f t="shared" si="6"/>
        <v>0</v>
      </c>
      <c r="H79" s="16">
        <f t="shared" si="7"/>
        <v>0</v>
      </c>
    </row>
    <row r="80" spans="1:8" outlineLevel="1" x14ac:dyDescent="0.2">
      <c r="A80" s="69" t="s">
        <v>74</v>
      </c>
      <c r="B80" s="83">
        <f t="shared" si="4"/>
        <v>163.45124999999999</v>
      </c>
      <c r="C80" s="82">
        <v>4.3183949801849406E-2</v>
      </c>
      <c r="D80" s="83">
        <f t="shared" si="5"/>
        <v>155.27868749999999</v>
      </c>
      <c r="E80" s="82">
        <v>4.102475231175693E-2</v>
      </c>
      <c r="F80" s="15"/>
      <c r="G80" s="16">
        <f t="shared" si="6"/>
        <v>0</v>
      </c>
      <c r="H80" s="16">
        <f t="shared" si="7"/>
        <v>0</v>
      </c>
    </row>
    <row r="81" spans="1:8" outlineLevel="1" x14ac:dyDescent="0.2">
      <c r="A81" s="69" t="s">
        <v>75</v>
      </c>
      <c r="B81" s="83">
        <f t="shared" si="4"/>
        <v>191.83499999999998</v>
      </c>
      <c r="C81" s="82">
        <v>5.0682959048877138E-2</v>
      </c>
      <c r="D81" s="83">
        <f t="shared" si="5"/>
        <v>182.24324999999996</v>
      </c>
      <c r="E81" s="82">
        <v>4.8148811096433278E-2</v>
      </c>
      <c r="F81" s="15"/>
      <c r="G81" s="16">
        <f t="shared" si="6"/>
        <v>0</v>
      </c>
      <c r="H81" s="16">
        <f t="shared" si="7"/>
        <v>0</v>
      </c>
    </row>
    <row r="82" spans="1:8" outlineLevel="1" x14ac:dyDescent="0.2">
      <c r="A82" s="69" t="s">
        <v>76</v>
      </c>
      <c r="B82" s="83">
        <f t="shared" si="4"/>
        <v>189.68175000000002</v>
      </c>
      <c r="C82" s="82">
        <v>5.0114068692206082E-2</v>
      </c>
      <c r="D82" s="83">
        <f t="shared" si="5"/>
        <v>180.19766250000001</v>
      </c>
      <c r="E82" s="82">
        <v>4.7608365257595778E-2</v>
      </c>
      <c r="F82" s="15"/>
      <c r="G82" s="16">
        <f t="shared" si="6"/>
        <v>0</v>
      </c>
      <c r="H82" s="16">
        <f t="shared" si="7"/>
        <v>0</v>
      </c>
    </row>
    <row r="83" spans="1:8" outlineLevel="1" x14ac:dyDescent="0.2">
      <c r="A83" s="69" t="s">
        <v>77</v>
      </c>
      <c r="B83" s="83">
        <f t="shared" si="4"/>
        <v>200.83949999999993</v>
      </c>
      <c r="C83" s="82">
        <v>5.3061955085865239E-2</v>
      </c>
      <c r="D83" s="83">
        <f t="shared" si="5"/>
        <v>190.79752499999992</v>
      </c>
      <c r="E83" s="82">
        <v>5.0408857331571973E-2</v>
      </c>
      <c r="F83" s="15"/>
      <c r="G83" s="16">
        <f t="shared" si="6"/>
        <v>0</v>
      </c>
      <c r="H83" s="16">
        <f t="shared" si="7"/>
        <v>0</v>
      </c>
    </row>
    <row r="84" spans="1:8" outlineLevel="1" x14ac:dyDescent="0.2">
      <c r="A84" s="69" t="s">
        <v>78</v>
      </c>
      <c r="B84" s="83">
        <f t="shared" si="4"/>
        <v>290.10149999999999</v>
      </c>
      <c r="C84" s="82">
        <v>7.6645046235138709E-2</v>
      </c>
      <c r="D84" s="83">
        <f t="shared" si="5"/>
        <v>275.59642499999995</v>
      </c>
      <c r="E84" s="82">
        <v>7.2812793923381761E-2</v>
      </c>
      <c r="F84" s="15"/>
      <c r="G84" s="16">
        <f t="shared" si="6"/>
        <v>0</v>
      </c>
      <c r="H84" s="16">
        <f t="shared" si="7"/>
        <v>0</v>
      </c>
    </row>
    <row r="85" spans="1:8" outlineLevel="1" x14ac:dyDescent="0.2">
      <c r="A85" s="69" t="s">
        <v>79</v>
      </c>
      <c r="B85" s="83">
        <f t="shared" si="4"/>
        <v>189.68175000000002</v>
      </c>
      <c r="C85" s="82">
        <v>5.0114068692206082E-2</v>
      </c>
      <c r="D85" s="83">
        <f t="shared" si="5"/>
        <v>180.19766250000001</v>
      </c>
      <c r="E85" s="82">
        <v>4.7608365257595778E-2</v>
      </c>
      <c r="F85" s="15"/>
      <c r="G85" s="16">
        <f t="shared" si="6"/>
        <v>0</v>
      </c>
      <c r="H85" s="16">
        <f t="shared" si="7"/>
        <v>0</v>
      </c>
    </row>
    <row r="86" spans="1:8" outlineLevel="1" x14ac:dyDescent="0.2">
      <c r="A86" s="69" t="s">
        <v>80</v>
      </c>
      <c r="B86" s="83">
        <f t="shared" si="4"/>
        <v>146.8125</v>
      </c>
      <c r="C86" s="82">
        <v>3.878797886393659E-2</v>
      </c>
      <c r="D86" s="83">
        <f t="shared" si="5"/>
        <v>139.47187499999998</v>
      </c>
      <c r="E86" s="82">
        <v>3.6848579920739755E-2</v>
      </c>
      <c r="F86" s="15"/>
      <c r="G86" s="16">
        <f t="shared" si="6"/>
        <v>0</v>
      </c>
      <c r="H86" s="16">
        <f t="shared" si="7"/>
        <v>0</v>
      </c>
    </row>
    <row r="87" spans="1:8" outlineLevel="1" x14ac:dyDescent="0.2">
      <c r="A87" s="69" t="s">
        <v>81</v>
      </c>
      <c r="B87" s="83">
        <f t="shared" si="4"/>
        <v>223.155</v>
      </c>
      <c r="C87" s="82">
        <v>5.8957727873183617E-2</v>
      </c>
      <c r="D87" s="83">
        <f t="shared" si="5"/>
        <v>211.99724999999998</v>
      </c>
      <c r="E87" s="82">
        <v>5.6009841479524432E-2</v>
      </c>
      <c r="F87" s="15"/>
      <c r="G87" s="16">
        <f t="shared" si="6"/>
        <v>0</v>
      </c>
      <c r="H87" s="16">
        <f t="shared" si="7"/>
        <v>0</v>
      </c>
    </row>
    <row r="88" spans="1:8" outlineLevel="1" x14ac:dyDescent="0.2">
      <c r="A88" s="69" t="s">
        <v>82</v>
      </c>
      <c r="B88" s="83">
        <f t="shared" si="4"/>
        <v>223.155</v>
      </c>
      <c r="C88" s="82">
        <v>5.8957727873183617E-2</v>
      </c>
      <c r="D88" s="83">
        <f t="shared" si="5"/>
        <v>211.99724999999998</v>
      </c>
      <c r="E88" s="82">
        <v>5.6009841479524432E-2</v>
      </c>
      <c r="F88" s="15"/>
      <c r="G88" s="16">
        <f t="shared" si="6"/>
        <v>0</v>
      </c>
      <c r="H88" s="16">
        <f t="shared" si="7"/>
        <v>0</v>
      </c>
    </row>
    <row r="89" spans="1:8" outlineLevel="1" x14ac:dyDescent="0.2">
      <c r="A89" s="69" t="s">
        <v>83</v>
      </c>
      <c r="B89" s="83">
        <f t="shared" si="4"/>
        <v>184.00499999999997</v>
      </c>
      <c r="C89" s="82">
        <v>4.861426684280052E-2</v>
      </c>
      <c r="D89" s="83">
        <f t="shared" si="5"/>
        <v>174.80474999999996</v>
      </c>
      <c r="E89" s="82">
        <v>4.6183553500660487E-2</v>
      </c>
      <c r="F89" s="15"/>
      <c r="G89" s="16">
        <f t="shared" si="6"/>
        <v>0</v>
      </c>
      <c r="H89" s="16">
        <f t="shared" si="7"/>
        <v>0</v>
      </c>
    </row>
    <row r="90" spans="1:8" outlineLevel="1" x14ac:dyDescent="0.2">
      <c r="A90" s="69" t="s">
        <v>84</v>
      </c>
      <c r="B90" s="83">
        <f t="shared" si="4"/>
        <v>205.53750000000002</v>
      </c>
      <c r="C90" s="82">
        <v>5.4303170409511235E-2</v>
      </c>
      <c r="D90" s="83">
        <f t="shared" si="5"/>
        <v>195.260625</v>
      </c>
      <c r="E90" s="82">
        <v>5.1588011889035668E-2</v>
      </c>
      <c r="F90" s="15"/>
      <c r="G90" s="16">
        <f t="shared" si="6"/>
        <v>0</v>
      </c>
      <c r="H90" s="16">
        <f t="shared" si="7"/>
        <v>0</v>
      </c>
    </row>
    <row r="91" spans="1:8" outlineLevel="1" x14ac:dyDescent="0.2">
      <c r="A91" s="69" t="s">
        <v>85</v>
      </c>
      <c r="B91" s="83">
        <f t="shared" si="4"/>
        <v>223.155</v>
      </c>
      <c r="C91" s="82">
        <v>5.8957727873183617E-2</v>
      </c>
      <c r="D91" s="83">
        <f t="shared" si="5"/>
        <v>211.99724999999998</v>
      </c>
      <c r="E91" s="82">
        <v>5.6009841479524432E-2</v>
      </c>
      <c r="F91" s="15"/>
      <c r="G91" s="16">
        <f t="shared" si="6"/>
        <v>0</v>
      </c>
      <c r="H91" s="16">
        <f t="shared" si="7"/>
        <v>0</v>
      </c>
    </row>
    <row r="92" spans="1:8" ht="16" outlineLevel="1" x14ac:dyDescent="0.2">
      <c r="A92" s="139" t="s">
        <v>86</v>
      </c>
      <c r="B92" s="83">
        <f t="shared" si="4"/>
        <v>214.92</v>
      </c>
      <c r="C92" s="82">
        <v>5.6782034346103037E-2</v>
      </c>
      <c r="D92" s="83">
        <f t="shared" si="5"/>
        <v>208.47239999999999</v>
      </c>
      <c r="E92" s="82">
        <v>5.5078573315719942E-2</v>
      </c>
      <c r="F92" s="15"/>
      <c r="G92" s="16">
        <f t="shared" si="6"/>
        <v>0</v>
      </c>
      <c r="H92" s="16">
        <f t="shared" si="7"/>
        <v>0</v>
      </c>
    </row>
    <row r="93" spans="1:8" outlineLevel="1" x14ac:dyDescent="0.2">
      <c r="A93" s="140" t="s">
        <v>87</v>
      </c>
      <c r="B93" s="83">
        <f t="shared" si="4"/>
        <v>206.51624999999999</v>
      </c>
      <c r="C93" s="82">
        <v>5.4561756935270801E-2</v>
      </c>
      <c r="D93" s="83">
        <f t="shared" si="5"/>
        <v>196.19043749999997</v>
      </c>
      <c r="E93" s="82">
        <v>5.1833669088507256E-2</v>
      </c>
      <c r="F93" s="15"/>
      <c r="G93" s="16">
        <f t="shared" si="6"/>
        <v>0</v>
      </c>
      <c r="H93" s="16">
        <f t="shared" si="7"/>
        <v>0</v>
      </c>
    </row>
    <row r="94" spans="1:8" outlineLevel="1" x14ac:dyDescent="0.2">
      <c r="A94" s="69" t="s">
        <v>88</v>
      </c>
      <c r="B94" s="83">
        <f t="shared" si="4"/>
        <v>167.36625000000001</v>
      </c>
      <c r="C94" s="82">
        <v>4.4218295904887718E-2</v>
      </c>
      <c r="D94" s="83">
        <f t="shared" si="5"/>
        <v>158.99793750000001</v>
      </c>
      <c r="E94" s="82">
        <v>4.2007381109643332E-2</v>
      </c>
      <c r="F94" s="15"/>
      <c r="G94" s="16">
        <f t="shared" si="6"/>
        <v>0</v>
      </c>
      <c r="H94" s="16">
        <f t="shared" si="7"/>
        <v>0</v>
      </c>
    </row>
    <row r="95" spans="1:8" outlineLevel="1" x14ac:dyDescent="0.2">
      <c r="A95" s="69" t="s">
        <v>89</v>
      </c>
      <c r="B95" s="83">
        <f t="shared" si="4"/>
        <v>242.73</v>
      </c>
      <c r="C95" s="82">
        <v>6.4129458388375166E-2</v>
      </c>
      <c r="D95" s="83">
        <f t="shared" si="5"/>
        <v>230.59350000000001</v>
      </c>
      <c r="E95" s="82">
        <v>6.0922985468956407E-2</v>
      </c>
      <c r="F95" s="15"/>
      <c r="G95" s="16">
        <f t="shared" si="6"/>
        <v>0</v>
      </c>
      <c r="H95" s="16">
        <f t="shared" si="7"/>
        <v>0</v>
      </c>
    </row>
    <row r="96" spans="1:8" outlineLevel="1" x14ac:dyDescent="0.2">
      <c r="A96" s="69" t="s">
        <v>90</v>
      </c>
      <c r="B96" s="83">
        <f t="shared" si="4"/>
        <v>211.21425000000002</v>
      </c>
      <c r="C96" s="82">
        <v>5.5802972258916783E-2</v>
      </c>
      <c r="D96" s="83">
        <f t="shared" si="5"/>
        <v>200.6535375</v>
      </c>
      <c r="E96" s="82">
        <v>5.3012823645970937E-2</v>
      </c>
      <c r="F96" s="15"/>
      <c r="G96" s="16">
        <f t="shared" si="6"/>
        <v>0</v>
      </c>
      <c r="H96" s="16">
        <f t="shared" si="7"/>
        <v>0</v>
      </c>
    </row>
    <row r="97" spans="1:8" outlineLevel="1" x14ac:dyDescent="0.2">
      <c r="A97" s="69" t="s">
        <v>91</v>
      </c>
      <c r="B97" s="83">
        <f t="shared" si="4"/>
        <v>234.31275000000002</v>
      </c>
      <c r="C97" s="82">
        <v>6.1905614266842809E-2</v>
      </c>
      <c r="D97" s="83">
        <f t="shared" si="5"/>
        <v>222.59711250000001</v>
      </c>
      <c r="E97" s="82">
        <v>5.8810333553500661E-2</v>
      </c>
      <c r="F97" s="15"/>
      <c r="G97" s="16">
        <f t="shared" si="6"/>
        <v>0</v>
      </c>
      <c r="H97" s="16">
        <f t="shared" si="7"/>
        <v>0</v>
      </c>
    </row>
    <row r="98" spans="1:8" outlineLevel="1" x14ac:dyDescent="0.2">
      <c r="A98" s="69" t="s">
        <v>92</v>
      </c>
      <c r="B98" s="83">
        <f t="shared" si="4"/>
        <v>219.69599999999997</v>
      </c>
      <c r="C98" s="82">
        <v>5.8043857331571989E-2</v>
      </c>
      <c r="D98" s="83">
        <f t="shared" si="5"/>
        <v>213.10511999999997</v>
      </c>
      <c r="E98" s="82">
        <v>5.6302541611624825E-2</v>
      </c>
      <c r="F98" s="15"/>
      <c r="G98" s="16">
        <f t="shared" si="6"/>
        <v>0</v>
      </c>
      <c r="H98" s="16">
        <f t="shared" si="7"/>
        <v>0</v>
      </c>
    </row>
    <row r="99" spans="1:8" ht="16" outlineLevel="1" x14ac:dyDescent="0.2">
      <c r="A99" s="138" t="s">
        <v>543</v>
      </c>
      <c r="B99" s="83">
        <f t="shared" si="4"/>
        <v>194.62199999999999</v>
      </c>
      <c r="C99" s="82">
        <v>5.1419286657859969E-2</v>
      </c>
      <c r="D99" s="83">
        <f t="shared" si="5"/>
        <v>188.78333999999998</v>
      </c>
      <c r="E99" s="82">
        <v>4.9876708058124171E-2</v>
      </c>
      <c r="F99" s="15"/>
      <c r="G99" s="16">
        <f t="shared" si="6"/>
        <v>0</v>
      </c>
      <c r="H99" s="16">
        <f t="shared" si="7"/>
        <v>0</v>
      </c>
    </row>
    <row r="100" spans="1:8" outlineLevel="1" x14ac:dyDescent="0.2">
      <c r="A100" s="141" t="s">
        <v>93</v>
      </c>
      <c r="B100" s="83">
        <f t="shared" si="4"/>
        <v>248.60250000000002</v>
      </c>
      <c r="C100" s="82">
        <v>6.5680977542932631E-2</v>
      </c>
      <c r="D100" s="83">
        <f t="shared" si="5"/>
        <v>236.17237500000002</v>
      </c>
      <c r="E100" s="82">
        <v>6.2396928665786E-2</v>
      </c>
      <c r="F100" s="15"/>
      <c r="G100" s="16">
        <f t="shared" si="6"/>
        <v>0</v>
      </c>
      <c r="H100" s="16">
        <f t="shared" si="7"/>
        <v>0</v>
      </c>
    </row>
    <row r="101" spans="1:8" outlineLevel="1" x14ac:dyDescent="0.2">
      <c r="A101" s="69" t="s">
        <v>94</v>
      </c>
      <c r="B101" s="83">
        <f t="shared" si="4"/>
        <v>184.00499999999997</v>
      </c>
      <c r="C101" s="82">
        <v>4.861426684280052E-2</v>
      </c>
      <c r="D101" s="83">
        <f t="shared" si="5"/>
        <v>174.80474999999996</v>
      </c>
      <c r="E101" s="82">
        <v>4.6183553500660487E-2</v>
      </c>
      <c r="F101" s="15"/>
      <c r="G101" s="16">
        <f t="shared" si="6"/>
        <v>0</v>
      </c>
      <c r="H101" s="16">
        <f t="shared" si="7"/>
        <v>0</v>
      </c>
    </row>
    <row r="102" spans="1:8" outlineLevel="1" x14ac:dyDescent="0.2">
      <c r="A102" s="69" t="s">
        <v>95</v>
      </c>
      <c r="B102" s="83">
        <f t="shared" si="4"/>
        <v>396.39375000000001</v>
      </c>
      <c r="C102" s="82">
        <v>0.1047275429326288</v>
      </c>
      <c r="D102" s="83">
        <f t="shared" si="5"/>
        <v>376.57406249999997</v>
      </c>
      <c r="E102" s="82">
        <v>9.9491165785997343E-2</v>
      </c>
      <c r="F102" s="15"/>
      <c r="G102" s="16">
        <f t="shared" si="6"/>
        <v>0</v>
      </c>
      <c r="H102" s="16">
        <f t="shared" si="7"/>
        <v>0</v>
      </c>
    </row>
    <row r="103" spans="1:8" outlineLevel="1" x14ac:dyDescent="0.2">
      <c r="A103" s="69" t="s">
        <v>96</v>
      </c>
      <c r="B103" s="83">
        <f t="shared" si="4"/>
        <v>252.51749999999998</v>
      </c>
      <c r="C103" s="82">
        <v>6.6715323645970936E-2</v>
      </c>
      <c r="D103" s="83">
        <f t="shared" si="5"/>
        <v>239.891625</v>
      </c>
      <c r="E103" s="82">
        <v>6.3379557463672395E-2</v>
      </c>
      <c r="F103" s="15"/>
      <c r="G103" s="16">
        <f t="shared" si="6"/>
        <v>0</v>
      </c>
      <c r="H103" s="16">
        <f t="shared" si="7"/>
        <v>0</v>
      </c>
    </row>
    <row r="104" spans="1:8" outlineLevel="1" x14ac:dyDescent="0.2">
      <c r="A104" s="69" t="s">
        <v>97</v>
      </c>
      <c r="B104" s="83">
        <f t="shared" si="4"/>
        <v>189.68175000000002</v>
      </c>
      <c r="C104" s="82">
        <v>5.0114068692206082E-2</v>
      </c>
      <c r="D104" s="83">
        <f t="shared" si="5"/>
        <v>180.19766250000001</v>
      </c>
      <c r="E104" s="82">
        <v>4.7608365257595778E-2</v>
      </c>
      <c r="F104" s="15"/>
      <c r="G104" s="16">
        <f t="shared" si="6"/>
        <v>0</v>
      </c>
      <c r="H104" s="16">
        <f t="shared" si="7"/>
        <v>0</v>
      </c>
    </row>
    <row r="105" spans="1:8" outlineLevel="1" x14ac:dyDescent="0.2">
      <c r="A105" s="69" t="s">
        <v>98</v>
      </c>
      <c r="B105" s="83">
        <f t="shared" si="4"/>
        <v>382.08</v>
      </c>
      <c r="C105" s="82">
        <v>0.10094583883751651</v>
      </c>
      <c r="D105" s="83">
        <f t="shared" si="5"/>
        <v>370.61759999999998</v>
      </c>
      <c r="E105" s="82">
        <v>9.7917463672391014E-2</v>
      </c>
      <c r="F105" s="15"/>
      <c r="G105" s="16">
        <f t="shared" si="6"/>
        <v>0</v>
      </c>
      <c r="H105" s="16">
        <f t="shared" si="7"/>
        <v>0</v>
      </c>
    </row>
    <row r="106" spans="1:8" outlineLevel="1" x14ac:dyDescent="0.2">
      <c r="A106" s="69" t="s">
        <v>99</v>
      </c>
      <c r="B106" s="83">
        <f t="shared" si="4"/>
        <v>189.68175000000002</v>
      </c>
      <c r="C106" s="82">
        <v>5.0114068692206082E-2</v>
      </c>
      <c r="D106" s="83">
        <f t="shared" si="5"/>
        <v>180.19766250000001</v>
      </c>
      <c r="E106" s="82">
        <v>4.7608365257595778E-2</v>
      </c>
      <c r="F106" s="15"/>
      <c r="G106" s="16">
        <f t="shared" si="6"/>
        <v>0</v>
      </c>
      <c r="H106" s="16">
        <f t="shared" si="7"/>
        <v>0</v>
      </c>
    </row>
    <row r="107" spans="1:8" outlineLevel="1" x14ac:dyDescent="0.2">
      <c r="A107" s="69" t="s">
        <v>100</v>
      </c>
      <c r="B107" s="83">
        <f t="shared" si="4"/>
        <v>205.53750000000002</v>
      </c>
      <c r="C107" s="82">
        <v>5.4303170409511235E-2</v>
      </c>
      <c r="D107" s="83">
        <f t="shared" si="5"/>
        <v>195.260625</v>
      </c>
      <c r="E107" s="82">
        <v>5.1588011889035668E-2</v>
      </c>
      <c r="F107" s="15"/>
      <c r="G107" s="16">
        <f t="shared" si="6"/>
        <v>0</v>
      </c>
      <c r="H107" s="16">
        <f t="shared" si="7"/>
        <v>0</v>
      </c>
    </row>
    <row r="108" spans="1:8" outlineLevel="1" x14ac:dyDescent="0.2">
      <c r="A108" s="69" t="s">
        <v>101</v>
      </c>
      <c r="B108" s="83">
        <f t="shared" si="4"/>
        <v>293.625</v>
      </c>
      <c r="C108" s="82">
        <v>7.7575957727873179E-2</v>
      </c>
      <c r="D108" s="83">
        <f t="shared" si="5"/>
        <v>278.94374999999997</v>
      </c>
      <c r="E108" s="82">
        <v>7.3697159841479509E-2</v>
      </c>
      <c r="F108" s="15"/>
      <c r="G108" s="16">
        <f t="shared" si="6"/>
        <v>0</v>
      </c>
      <c r="H108" s="16">
        <f t="shared" si="7"/>
        <v>0</v>
      </c>
    </row>
    <row r="109" spans="1:8" outlineLevel="1" x14ac:dyDescent="0.2">
      <c r="A109" s="69" t="s">
        <v>401</v>
      </c>
      <c r="B109" s="83">
        <f t="shared" si="4"/>
        <v>252.51749999999998</v>
      </c>
      <c r="C109" s="82">
        <v>6.6715323645970936E-2</v>
      </c>
      <c r="D109" s="83">
        <f t="shared" si="5"/>
        <v>239.891625</v>
      </c>
      <c r="E109" s="82">
        <v>6.3379557463672395E-2</v>
      </c>
      <c r="F109" s="15"/>
      <c r="G109" s="16">
        <f t="shared" si="6"/>
        <v>0</v>
      </c>
      <c r="H109" s="16">
        <f t="shared" si="7"/>
        <v>0</v>
      </c>
    </row>
    <row r="110" spans="1:8" outlineLevel="1" x14ac:dyDescent="0.2">
      <c r="A110" s="69" t="s">
        <v>102</v>
      </c>
      <c r="B110" s="83">
        <f t="shared" si="4"/>
        <v>252.51749999999998</v>
      </c>
      <c r="C110" s="82">
        <v>6.6715323645970936E-2</v>
      </c>
      <c r="D110" s="83">
        <f t="shared" si="5"/>
        <v>239.891625</v>
      </c>
      <c r="E110" s="82">
        <v>6.3379557463672395E-2</v>
      </c>
      <c r="F110" s="15"/>
      <c r="G110" s="16">
        <f>B110*F110</f>
        <v>0</v>
      </c>
      <c r="H110" s="16">
        <f>D110*F110</f>
        <v>0</v>
      </c>
    </row>
    <row r="111" spans="1:8" outlineLevel="1" x14ac:dyDescent="0.2">
      <c r="A111" s="69" t="s">
        <v>534</v>
      </c>
      <c r="B111" s="83">
        <f t="shared" si="4"/>
        <v>204.17399999999998</v>
      </c>
      <c r="C111" s="82">
        <v>5.3942932628797881E-2</v>
      </c>
      <c r="D111" s="83">
        <f t="shared" si="5"/>
        <v>198.04877999999997</v>
      </c>
      <c r="E111" s="82">
        <v>5.2324644649933943E-2</v>
      </c>
      <c r="F111" s="15"/>
      <c r="G111" s="16">
        <f t="shared" si="6"/>
        <v>0</v>
      </c>
      <c r="H111" s="16">
        <f t="shared" si="7"/>
        <v>0</v>
      </c>
    </row>
    <row r="112" spans="1:8" outlineLevel="1" x14ac:dyDescent="0.2">
      <c r="A112" s="69" t="s">
        <v>103</v>
      </c>
      <c r="B112" s="83">
        <f t="shared" si="4"/>
        <v>210.920625</v>
      </c>
      <c r="C112" s="82">
        <v>5.5725396301188904E-2</v>
      </c>
      <c r="D112" s="83">
        <f t="shared" si="5"/>
        <v>200.37459375</v>
      </c>
      <c r="E112" s="82">
        <v>5.2939126486129459E-2</v>
      </c>
      <c r="F112" s="15"/>
      <c r="G112" s="16">
        <f t="shared" si="6"/>
        <v>0</v>
      </c>
      <c r="H112" s="16">
        <f t="shared" si="7"/>
        <v>0</v>
      </c>
    </row>
    <row r="113" spans="1:8" outlineLevel="1" x14ac:dyDescent="0.2">
      <c r="A113" s="69" t="s">
        <v>104</v>
      </c>
      <c r="B113" s="83">
        <f t="shared" si="4"/>
        <v>234.90000000000003</v>
      </c>
      <c r="C113" s="82">
        <v>6.2060766182298555E-2</v>
      </c>
      <c r="D113" s="83">
        <f t="shared" si="5"/>
        <v>223.15500000000003</v>
      </c>
      <c r="E113" s="82">
        <v>5.8957727873183624E-2</v>
      </c>
      <c r="F113" s="15"/>
      <c r="G113" s="16">
        <f t="shared" si="6"/>
        <v>0</v>
      </c>
      <c r="H113" s="16">
        <f t="shared" si="7"/>
        <v>0</v>
      </c>
    </row>
    <row r="114" spans="1:8" outlineLevel="1" x14ac:dyDescent="0.2">
      <c r="A114" s="69" t="s">
        <v>105</v>
      </c>
      <c r="B114" s="83">
        <f t="shared" si="4"/>
        <v>188.95050000000001</v>
      </c>
      <c r="C114" s="82">
        <v>4.9920871862615589E-2</v>
      </c>
      <c r="D114" s="83">
        <f t="shared" si="5"/>
        <v>183.28198499999999</v>
      </c>
      <c r="E114" s="82">
        <v>4.8423245706737117E-2</v>
      </c>
      <c r="F114" s="15"/>
      <c r="G114" s="16">
        <f t="shared" si="6"/>
        <v>0</v>
      </c>
      <c r="H114" s="16">
        <f t="shared" si="7"/>
        <v>0</v>
      </c>
    </row>
    <row r="115" spans="1:8" outlineLevel="1" x14ac:dyDescent="0.2">
      <c r="A115" s="69" t="s">
        <v>106</v>
      </c>
      <c r="B115" s="83">
        <f t="shared" si="4"/>
        <v>362.13749999999999</v>
      </c>
      <c r="C115" s="82">
        <v>9.5677014531043589E-2</v>
      </c>
      <c r="D115" s="83">
        <f t="shared" si="5"/>
        <v>344.03062499999999</v>
      </c>
      <c r="E115" s="82">
        <v>9.0893163804491403E-2</v>
      </c>
      <c r="F115" s="15"/>
      <c r="G115" s="16">
        <f t="shared" si="6"/>
        <v>0</v>
      </c>
      <c r="H115" s="16">
        <f t="shared" si="7"/>
        <v>0</v>
      </c>
    </row>
    <row r="116" spans="1:8" ht="16" outlineLevel="1" x14ac:dyDescent="0.2">
      <c r="A116" s="142" t="s">
        <v>107</v>
      </c>
      <c r="B116" s="83">
        <f t="shared" si="4"/>
        <v>221.12879999999996</v>
      </c>
      <c r="C116" s="82">
        <v>5.842240422721267E-2</v>
      </c>
      <c r="D116" s="83">
        <f t="shared" si="5"/>
        <v>214.49493599999994</v>
      </c>
      <c r="E116" s="82">
        <v>5.6669732100396282E-2</v>
      </c>
      <c r="F116" s="15"/>
      <c r="G116" s="16">
        <f t="shared" si="6"/>
        <v>0</v>
      </c>
      <c r="H116" s="16">
        <f t="shared" si="7"/>
        <v>0</v>
      </c>
    </row>
    <row r="117" spans="1:8" outlineLevel="1" x14ac:dyDescent="0.2">
      <c r="A117" s="69" t="s">
        <v>108</v>
      </c>
      <c r="B117" s="83">
        <f t="shared" si="4"/>
        <v>202.98</v>
      </c>
      <c r="C117" s="82">
        <v>5.3627476882430643E-2</v>
      </c>
      <c r="D117" s="83">
        <f t="shared" si="5"/>
        <v>196.89059999999998</v>
      </c>
      <c r="E117" s="82">
        <v>5.2018652575957725E-2</v>
      </c>
      <c r="F117" s="15"/>
      <c r="G117" s="16">
        <f t="shared" si="6"/>
        <v>0</v>
      </c>
      <c r="H117" s="16">
        <f t="shared" si="7"/>
        <v>0</v>
      </c>
    </row>
    <row r="118" spans="1:8" outlineLevel="1" x14ac:dyDescent="0.2">
      <c r="A118" s="69" t="s">
        <v>109</v>
      </c>
      <c r="B118" s="83">
        <f t="shared" si="4"/>
        <v>187.92</v>
      </c>
      <c r="C118" s="82">
        <v>4.9648612945838833E-2</v>
      </c>
      <c r="D118" s="83">
        <f t="shared" si="5"/>
        <v>178.52399999999997</v>
      </c>
      <c r="E118" s="82">
        <v>4.716618229854689E-2</v>
      </c>
      <c r="F118" s="15"/>
      <c r="G118" s="16">
        <f t="shared" si="6"/>
        <v>0</v>
      </c>
      <c r="H118" s="16">
        <f t="shared" si="7"/>
        <v>0</v>
      </c>
    </row>
    <row r="119" spans="1:8" outlineLevel="1" x14ac:dyDescent="0.2">
      <c r="A119" s="69" t="s">
        <v>110</v>
      </c>
      <c r="B119" s="83">
        <f t="shared" si="4"/>
        <v>278.94375000000002</v>
      </c>
      <c r="C119" s="82">
        <v>7.3697159841479537E-2</v>
      </c>
      <c r="D119" s="83">
        <f t="shared" si="5"/>
        <v>264.99656249999998</v>
      </c>
      <c r="E119" s="82">
        <v>7.0012301849405545E-2</v>
      </c>
      <c r="F119" s="15"/>
      <c r="G119" s="16">
        <f t="shared" si="6"/>
        <v>0</v>
      </c>
      <c r="H119" s="16">
        <f t="shared" si="7"/>
        <v>0</v>
      </c>
    </row>
    <row r="120" spans="1:8" outlineLevel="1" x14ac:dyDescent="0.2">
      <c r="A120" s="69" t="s">
        <v>111</v>
      </c>
      <c r="B120" s="83">
        <f t="shared" si="4"/>
        <v>200.59199999999998</v>
      </c>
      <c r="C120" s="82">
        <v>5.2996565389696167E-2</v>
      </c>
      <c r="D120" s="83">
        <f t="shared" si="5"/>
        <v>194.57423999999997</v>
      </c>
      <c r="E120" s="82">
        <v>5.140666842800528E-2</v>
      </c>
      <c r="F120" s="15"/>
      <c r="G120" s="16">
        <f t="shared" si="6"/>
        <v>0</v>
      </c>
      <c r="H120" s="16">
        <f t="shared" si="7"/>
        <v>0</v>
      </c>
    </row>
    <row r="121" spans="1:8" outlineLevel="1" x14ac:dyDescent="0.2">
      <c r="A121" s="69" t="s">
        <v>112</v>
      </c>
      <c r="B121" s="83">
        <f t="shared" si="4"/>
        <v>178.52400000000003</v>
      </c>
      <c r="C121" s="82">
        <v>4.7166182298546903E-2</v>
      </c>
      <c r="D121" s="83">
        <f t="shared" si="5"/>
        <v>169.59780000000001</v>
      </c>
      <c r="E121" s="82">
        <v>4.4807873183619555E-2</v>
      </c>
      <c r="F121" s="72"/>
      <c r="G121" s="16">
        <f t="shared" ref="G121" si="8">B121*F121</f>
        <v>0</v>
      </c>
      <c r="H121" s="16">
        <f t="shared" ref="H121" si="9">D121*F121</f>
        <v>0</v>
      </c>
    </row>
    <row r="122" spans="1:8" outlineLevel="1" x14ac:dyDescent="0.2">
      <c r="A122" s="69" t="s">
        <v>261</v>
      </c>
      <c r="B122" s="83">
        <f t="shared" si="4"/>
        <v>182.09448</v>
      </c>
      <c r="C122" s="82">
        <v>4.8109505944517836E-2</v>
      </c>
      <c r="D122" s="83">
        <f t="shared" si="5"/>
        <v>176.63164560000001</v>
      </c>
      <c r="E122" s="82">
        <v>4.6666220766182299E-2</v>
      </c>
      <c r="F122" s="15"/>
      <c r="G122" s="16">
        <f t="shared" si="6"/>
        <v>0</v>
      </c>
      <c r="H122" s="16">
        <f t="shared" si="7"/>
        <v>0</v>
      </c>
    </row>
    <row r="123" spans="1:8" outlineLevel="1" x14ac:dyDescent="0.2">
      <c r="A123" s="69" t="s">
        <v>113</v>
      </c>
      <c r="B123" s="83">
        <f t="shared" si="4"/>
        <v>178.52400000000003</v>
      </c>
      <c r="C123" s="82">
        <v>4.7166182298546903E-2</v>
      </c>
      <c r="D123" s="83">
        <f t="shared" si="5"/>
        <v>169.59780000000001</v>
      </c>
      <c r="E123" s="82">
        <v>4.4807873183619555E-2</v>
      </c>
      <c r="F123" s="72"/>
      <c r="G123" s="16">
        <f t="shared" ref="G123" si="10">B123*F123</f>
        <v>0</v>
      </c>
      <c r="H123" s="16">
        <f t="shared" ref="H123" si="11">D123*F123</f>
        <v>0</v>
      </c>
    </row>
    <row r="124" spans="1:8" outlineLevel="1" x14ac:dyDescent="0.2">
      <c r="A124" s="108" t="s">
        <v>544</v>
      </c>
      <c r="B124" s="83">
        <f t="shared" si="4"/>
        <v>185.96250000000001</v>
      </c>
      <c r="C124" s="82">
        <v>4.9131439894319687E-2</v>
      </c>
      <c r="D124" s="83">
        <f t="shared" si="5"/>
        <v>176.66437500000001</v>
      </c>
      <c r="E124" s="82">
        <v>4.6674867899603699E-2</v>
      </c>
      <c r="F124" s="15"/>
      <c r="G124" s="16">
        <f t="shared" si="6"/>
        <v>0</v>
      </c>
      <c r="H124" s="16">
        <f t="shared" si="7"/>
        <v>0</v>
      </c>
    </row>
    <row r="125" spans="1:8" outlineLevel="1" x14ac:dyDescent="0.2">
      <c r="A125" s="108" t="s">
        <v>535</v>
      </c>
      <c r="B125" s="83">
        <f t="shared" si="4"/>
        <v>187.92</v>
      </c>
      <c r="C125" s="82">
        <v>4.9648612945838833E-2</v>
      </c>
      <c r="D125" s="83">
        <f t="shared" si="5"/>
        <v>178.52399999999997</v>
      </c>
      <c r="E125" s="82">
        <v>4.716618229854689E-2</v>
      </c>
      <c r="F125" s="15"/>
      <c r="G125" s="16">
        <f t="shared" si="6"/>
        <v>0</v>
      </c>
      <c r="H125" s="16">
        <f t="shared" si="7"/>
        <v>0</v>
      </c>
    </row>
    <row r="126" spans="1:8" outlineLevel="1" x14ac:dyDescent="0.2">
      <c r="A126" s="69" t="s">
        <v>545</v>
      </c>
      <c r="B126" s="83">
        <f t="shared" si="4"/>
        <v>199.66499999999999</v>
      </c>
      <c r="C126" s="82">
        <v>5.2751651254953763E-2</v>
      </c>
      <c r="D126" s="83">
        <f t="shared" si="5"/>
        <v>189.68174999999999</v>
      </c>
      <c r="E126" s="82">
        <v>5.0114068692206075E-2</v>
      </c>
      <c r="F126" s="15"/>
      <c r="G126" s="16">
        <f t="shared" si="6"/>
        <v>0</v>
      </c>
      <c r="H126" s="16">
        <f t="shared" si="7"/>
        <v>0</v>
      </c>
    </row>
    <row r="127" spans="1:8" outlineLevel="1" x14ac:dyDescent="0.2">
      <c r="A127" s="69" t="s">
        <v>114</v>
      </c>
      <c r="B127" s="83">
        <f t="shared" si="4"/>
        <v>180.08999999999997</v>
      </c>
      <c r="C127" s="82">
        <v>4.7579920739762215E-2</v>
      </c>
      <c r="D127" s="83">
        <f t="shared" si="5"/>
        <v>171.08549999999997</v>
      </c>
      <c r="E127" s="82">
        <v>4.5200924702774099E-2</v>
      </c>
      <c r="F127" s="15"/>
      <c r="G127" s="16">
        <f t="shared" si="6"/>
        <v>0</v>
      </c>
      <c r="H127" s="16">
        <f t="shared" si="7"/>
        <v>0</v>
      </c>
    </row>
    <row r="128" spans="1:8" outlineLevel="1" x14ac:dyDescent="0.2">
      <c r="A128" s="69" t="s">
        <v>115</v>
      </c>
      <c r="B128" s="83">
        <f t="shared" si="4"/>
        <v>167.36625000000001</v>
      </c>
      <c r="C128" s="82">
        <v>4.4218295904887718E-2</v>
      </c>
      <c r="D128" s="83">
        <f t="shared" si="5"/>
        <v>158.99793750000001</v>
      </c>
      <c r="E128" s="82">
        <v>4.2007381109643332E-2</v>
      </c>
      <c r="F128" s="15"/>
      <c r="G128" s="16">
        <f t="shared" si="6"/>
        <v>0</v>
      </c>
      <c r="H128" s="16">
        <f t="shared" si="7"/>
        <v>0</v>
      </c>
    </row>
    <row r="129" spans="1:8" outlineLevel="1" x14ac:dyDescent="0.2">
      <c r="A129" s="69" t="s">
        <v>116</v>
      </c>
      <c r="B129" s="83">
        <f t="shared" si="4"/>
        <v>167.36625000000001</v>
      </c>
      <c r="C129" s="82">
        <v>4.4218295904887718E-2</v>
      </c>
      <c r="D129" s="83">
        <f t="shared" si="5"/>
        <v>158.99793750000001</v>
      </c>
      <c r="E129" s="82">
        <v>4.2007381109643332E-2</v>
      </c>
      <c r="F129" s="15"/>
      <c r="G129" s="16">
        <f t="shared" si="6"/>
        <v>0</v>
      </c>
      <c r="H129" s="16">
        <f t="shared" si="7"/>
        <v>0</v>
      </c>
    </row>
    <row r="130" spans="1:8" outlineLevel="1" x14ac:dyDescent="0.2">
      <c r="A130" s="69" t="s">
        <v>117</v>
      </c>
      <c r="B130" s="83">
        <f t="shared" si="4"/>
        <v>567.67499999999995</v>
      </c>
      <c r="C130" s="82">
        <v>0.14998018494055482</v>
      </c>
      <c r="D130" s="83">
        <f t="shared" si="5"/>
        <v>539.29124999999988</v>
      </c>
      <c r="E130" s="82">
        <v>0.14248117569352706</v>
      </c>
      <c r="F130" s="15"/>
      <c r="G130" s="16">
        <f t="shared" si="6"/>
        <v>0</v>
      </c>
      <c r="H130" s="16">
        <f t="shared" si="7"/>
        <v>0</v>
      </c>
    </row>
    <row r="131" spans="1:8" outlineLevel="1" x14ac:dyDescent="0.2">
      <c r="A131" s="69" t="s">
        <v>118</v>
      </c>
      <c r="B131" s="83">
        <f t="shared" si="4"/>
        <v>215.32499999999999</v>
      </c>
      <c r="C131" s="82">
        <v>5.6889035667106999E-2</v>
      </c>
      <c r="D131" s="83">
        <f t="shared" si="5"/>
        <v>204.55874999999997</v>
      </c>
      <c r="E131" s="82">
        <v>5.4044583883751642E-2</v>
      </c>
      <c r="F131" s="15"/>
      <c r="G131" s="16">
        <f t="shared" si="6"/>
        <v>0</v>
      </c>
      <c r="H131" s="16">
        <f t="shared" si="7"/>
        <v>0</v>
      </c>
    </row>
    <row r="132" spans="1:8" outlineLevel="1" x14ac:dyDescent="0.2">
      <c r="A132" s="69" t="s">
        <v>119</v>
      </c>
      <c r="B132" s="83">
        <f t="shared" si="4"/>
        <v>215.32499999999999</v>
      </c>
      <c r="C132" s="82">
        <v>5.6889035667106999E-2</v>
      </c>
      <c r="D132" s="83">
        <f t="shared" si="5"/>
        <v>204.55874999999997</v>
      </c>
      <c r="E132" s="82">
        <v>5.4044583883751642E-2</v>
      </c>
      <c r="F132" s="15"/>
      <c r="G132" s="16">
        <f t="shared" si="6"/>
        <v>0</v>
      </c>
      <c r="H132" s="16">
        <f t="shared" si="7"/>
        <v>0</v>
      </c>
    </row>
    <row r="133" spans="1:8" outlineLevel="1" x14ac:dyDescent="0.2">
      <c r="A133" s="69" t="s">
        <v>120</v>
      </c>
      <c r="B133" s="83">
        <f t="shared" si="4"/>
        <v>167.36625000000001</v>
      </c>
      <c r="C133" s="82">
        <v>4.4218295904887718E-2</v>
      </c>
      <c r="D133" s="83">
        <f t="shared" si="5"/>
        <v>158.99793750000001</v>
      </c>
      <c r="E133" s="82">
        <v>4.2007381109643332E-2</v>
      </c>
      <c r="F133" s="15"/>
      <c r="G133" s="16">
        <f>B133*F133</f>
        <v>0</v>
      </c>
      <c r="H133" s="16">
        <f>D133*F133</f>
        <v>0</v>
      </c>
    </row>
    <row r="134" spans="1:8" outlineLevel="1" x14ac:dyDescent="0.2">
      <c r="A134" s="69" t="s">
        <v>121</v>
      </c>
      <c r="B134" s="83">
        <f t="shared" si="4"/>
        <v>215.32499999999999</v>
      </c>
      <c r="C134" s="82">
        <v>5.6889035667106999E-2</v>
      </c>
      <c r="D134" s="83">
        <f t="shared" si="5"/>
        <v>204.55874999999997</v>
      </c>
      <c r="E134" s="82">
        <v>5.4044583883751642E-2</v>
      </c>
      <c r="F134" s="15"/>
      <c r="G134" s="16">
        <f t="shared" si="6"/>
        <v>0</v>
      </c>
      <c r="H134" s="16">
        <f t="shared" si="7"/>
        <v>0</v>
      </c>
    </row>
    <row r="135" spans="1:8" outlineLevel="1" x14ac:dyDescent="0.2">
      <c r="A135" s="69" t="s">
        <v>122</v>
      </c>
      <c r="B135" s="83">
        <f t="shared" si="4"/>
        <v>274.62</v>
      </c>
      <c r="C135" s="82">
        <v>7.2554821664464988E-2</v>
      </c>
      <c r="D135" s="83">
        <f t="shared" si="5"/>
        <v>266.38139999999999</v>
      </c>
      <c r="E135" s="82">
        <v>7.0378177014531043E-2</v>
      </c>
      <c r="F135" s="15"/>
      <c r="G135" s="16">
        <f t="shared" si="6"/>
        <v>0</v>
      </c>
      <c r="H135" s="16">
        <f t="shared" si="7"/>
        <v>0</v>
      </c>
    </row>
    <row r="136" spans="1:8" outlineLevel="1" x14ac:dyDescent="0.2">
      <c r="A136" s="69" t="s">
        <v>123</v>
      </c>
      <c r="B136" s="83">
        <f t="shared" si="4"/>
        <v>252.51749999999998</v>
      </c>
      <c r="C136" s="82">
        <v>6.6715323645970936E-2</v>
      </c>
      <c r="D136" s="83">
        <f t="shared" si="5"/>
        <v>239.891625</v>
      </c>
      <c r="E136" s="82">
        <v>6.3379557463672395E-2</v>
      </c>
      <c r="F136" s="15"/>
      <c r="G136" s="16">
        <f t="shared" si="6"/>
        <v>0</v>
      </c>
      <c r="H136" s="16">
        <f t="shared" si="7"/>
        <v>0</v>
      </c>
    </row>
    <row r="137" spans="1:8" ht="16" outlineLevel="1" x14ac:dyDescent="0.2">
      <c r="A137" s="135" t="s">
        <v>124</v>
      </c>
      <c r="B137" s="83">
        <f t="shared" si="4"/>
        <v>214.73775000000001</v>
      </c>
      <c r="C137" s="82">
        <v>5.6733883751651254E-2</v>
      </c>
      <c r="D137" s="83">
        <f t="shared" si="5"/>
        <v>204.00086249999998</v>
      </c>
      <c r="E137" s="82">
        <v>5.3897189564068686E-2</v>
      </c>
      <c r="F137" s="15"/>
      <c r="G137" s="16">
        <f t="shared" si="6"/>
        <v>0</v>
      </c>
      <c r="H137" s="16">
        <f t="shared" si="7"/>
        <v>0</v>
      </c>
    </row>
    <row r="138" spans="1:8" outlineLevel="1" x14ac:dyDescent="0.2">
      <c r="A138" s="69" t="s">
        <v>125</v>
      </c>
      <c r="B138" s="83">
        <f t="shared" si="4"/>
        <v>234.90000000000003</v>
      </c>
      <c r="C138" s="82">
        <v>6.2060766182298555E-2</v>
      </c>
      <c r="D138" s="83">
        <f t="shared" si="5"/>
        <v>223.15500000000003</v>
      </c>
      <c r="E138" s="82">
        <v>5.8957727873183624E-2</v>
      </c>
      <c r="F138" s="15"/>
      <c r="G138" s="16">
        <f t="shared" si="6"/>
        <v>0</v>
      </c>
      <c r="H138" s="16">
        <f t="shared" si="7"/>
        <v>0</v>
      </c>
    </row>
    <row r="139" spans="1:8" outlineLevel="1" x14ac:dyDescent="0.2">
      <c r="A139" s="69" t="s">
        <v>126</v>
      </c>
      <c r="B139" s="83">
        <f t="shared" si="4"/>
        <v>215.32499999999999</v>
      </c>
      <c r="C139" s="82">
        <v>5.6889035667106999E-2</v>
      </c>
      <c r="D139" s="83">
        <f t="shared" si="5"/>
        <v>204.55874999999997</v>
      </c>
      <c r="E139" s="82">
        <v>5.4044583883751642E-2</v>
      </c>
      <c r="F139" s="15"/>
      <c r="G139" s="16">
        <f t="shared" si="6"/>
        <v>0</v>
      </c>
      <c r="H139" s="16">
        <f t="shared" si="7"/>
        <v>0</v>
      </c>
    </row>
    <row r="140" spans="1:8" outlineLevel="1" x14ac:dyDescent="0.2">
      <c r="A140" s="69" t="s">
        <v>127</v>
      </c>
      <c r="B140" s="83">
        <f t="shared" ref="B140:B152" si="12">C140*3785</f>
        <v>179.1</v>
      </c>
      <c r="C140" s="82">
        <v>4.7318361955085861E-2</v>
      </c>
      <c r="D140" s="83">
        <f t="shared" ref="D140:D152" si="13">E140*3785</f>
        <v>173.727</v>
      </c>
      <c r="E140" s="82">
        <v>4.589881109643329E-2</v>
      </c>
      <c r="F140" s="15"/>
      <c r="G140" s="16">
        <f t="shared" ref="G140:G157" si="14">B140*F140</f>
        <v>0</v>
      </c>
      <c r="H140" s="16">
        <f t="shared" ref="H140:H157" si="15">D140*F140</f>
        <v>0</v>
      </c>
    </row>
    <row r="141" spans="1:8" outlineLevel="1" x14ac:dyDescent="0.2">
      <c r="A141" s="69" t="s">
        <v>128</v>
      </c>
      <c r="B141" s="83">
        <f t="shared" si="12"/>
        <v>195.75</v>
      </c>
      <c r="C141" s="82">
        <v>5.1717305151915458E-2</v>
      </c>
      <c r="D141" s="83">
        <f t="shared" si="13"/>
        <v>185.96249999999998</v>
      </c>
      <c r="E141" s="82">
        <v>4.913143989431968E-2</v>
      </c>
      <c r="F141" s="15"/>
      <c r="G141" s="16">
        <f t="shared" si="14"/>
        <v>0</v>
      </c>
      <c r="H141" s="16">
        <f t="shared" si="15"/>
        <v>0</v>
      </c>
    </row>
    <row r="142" spans="1:8" outlineLevel="1" x14ac:dyDescent="0.2">
      <c r="A142" s="69" t="s">
        <v>129</v>
      </c>
      <c r="B142" s="83">
        <f t="shared" si="12"/>
        <v>343.8719999999999</v>
      </c>
      <c r="C142" s="82">
        <v>9.0851254953764837E-2</v>
      </c>
      <c r="D142" s="83">
        <f t="shared" si="13"/>
        <v>333.55583999999988</v>
      </c>
      <c r="E142" s="82">
        <v>8.8125717305151882E-2</v>
      </c>
      <c r="F142" s="15"/>
      <c r="G142" s="16">
        <f t="shared" si="14"/>
        <v>0</v>
      </c>
      <c r="H142" s="16">
        <f t="shared" si="15"/>
        <v>0</v>
      </c>
    </row>
    <row r="143" spans="1:8" ht="16" outlineLevel="1" x14ac:dyDescent="0.2">
      <c r="A143" s="135" t="s">
        <v>130</v>
      </c>
      <c r="B143" s="83">
        <f t="shared" si="12"/>
        <v>254.47499999999997</v>
      </c>
      <c r="C143" s="82">
        <v>6.7232496697490082E-2</v>
      </c>
      <c r="D143" s="83">
        <f t="shared" si="13"/>
        <v>241.75125</v>
      </c>
      <c r="E143" s="82">
        <v>6.3870871862615586E-2</v>
      </c>
      <c r="F143" s="15"/>
      <c r="G143" s="16">
        <f t="shared" si="14"/>
        <v>0</v>
      </c>
      <c r="H143" s="16">
        <f t="shared" si="15"/>
        <v>0</v>
      </c>
    </row>
    <row r="144" spans="1:8" outlineLevel="1" x14ac:dyDescent="0.2">
      <c r="A144" s="69" t="s">
        <v>131</v>
      </c>
      <c r="B144" s="83">
        <f t="shared" si="12"/>
        <v>189.87750000000003</v>
      </c>
      <c r="C144" s="82">
        <v>5.0165785997357999E-2</v>
      </c>
      <c r="D144" s="83">
        <f t="shared" si="13"/>
        <v>180.38362500000002</v>
      </c>
      <c r="E144" s="82">
        <v>4.7657496697490101E-2</v>
      </c>
      <c r="F144" s="15"/>
      <c r="G144" s="16">
        <f t="shared" si="14"/>
        <v>0</v>
      </c>
      <c r="H144" s="16">
        <f t="shared" si="15"/>
        <v>0</v>
      </c>
    </row>
    <row r="145" spans="1:8" outlineLevel="1" x14ac:dyDescent="0.2">
      <c r="A145" s="69" t="s">
        <v>132</v>
      </c>
      <c r="B145" s="83">
        <f t="shared" si="12"/>
        <v>167.36625000000001</v>
      </c>
      <c r="C145" s="82">
        <v>4.4218295904887718E-2</v>
      </c>
      <c r="D145" s="83">
        <f t="shared" si="13"/>
        <v>158.99793750000001</v>
      </c>
      <c r="E145" s="82">
        <v>4.2007381109643332E-2</v>
      </c>
      <c r="F145" s="72"/>
      <c r="G145" s="16">
        <f t="shared" ref="G145" si="16">B145*F145</f>
        <v>0</v>
      </c>
      <c r="H145" s="16">
        <f t="shared" ref="H145" si="17">D145*F145</f>
        <v>0</v>
      </c>
    </row>
    <row r="146" spans="1:8" outlineLevel="1" x14ac:dyDescent="0.2">
      <c r="A146" s="69" t="s">
        <v>133</v>
      </c>
      <c r="B146" s="83">
        <f t="shared" si="12"/>
        <v>162.47250000000003</v>
      </c>
      <c r="C146" s="82">
        <v>4.2925363276089833E-2</v>
      </c>
      <c r="D146" s="83">
        <f t="shared" si="13"/>
        <v>154.34887500000002</v>
      </c>
      <c r="E146" s="82">
        <v>4.0779095112285342E-2</v>
      </c>
      <c r="F146" s="15"/>
      <c r="G146" s="16">
        <f t="shared" si="14"/>
        <v>0</v>
      </c>
      <c r="H146" s="16">
        <f t="shared" si="15"/>
        <v>0</v>
      </c>
    </row>
    <row r="147" spans="1:8" outlineLevel="1" x14ac:dyDescent="0.2">
      <c r="A147" s="69" t="s">
        <v>299</v>
      </c>
      <c r="B147" s="83">
        <f t="shared" si="12"/>
        <v>232.9425</v>
      </c>
      <c r="C147" s="82">
        <v>6.1543593130779388E-2</v>
      </c>
      <c r="D147" s="83">
        <f t="shared" si="13"/>
        <v>221.29537499999998</v>
      </c>
      <c r="E147" s="82">
        <v>5.846641347424042E-2</v>
      </c>
      <c r="F147" s="15"/>
      <c r="G147" s="16">
        <f t="shared" si="14"/>
        <v>0</v>
      </c>
      <c r="H147" s="16">
        <f t="shared" si="15"/>
        <v>0</v>
      </c>
    </row>
    <row r="148" spans="1:8" outlineLevel="1" x14ac:dyDescent="0.2">
      <c r="A148" s="69" t="s">
        <v>134</v>
      </c>
      <c r="B148" s="83">
        <f t="shared" si="12"/>
        <v>172.26000000000002</v>
      </c>
      <c r="C148" s="82">
        <v>4.5511228533685603E-2</v>
      </c>
      <c r="D148" s="83">
        <f t="shared" si="13"/>
        <v>163.64700000000002</v>
      </c>
      <c r="E148" s="82">
        <v>4.3235667107001323E-2</v>
      </c>
      <c r="F148" s="15"/>
      <c r="G148" s="16">
        <f t="shared" si="14"/>
        <v>0</v>
      </c>
      <c r="H148" s="16">
        <f t="shared" si="15"/>
        <v>0</v>
      </c>
    </row>
    <row r="149" spans="1:8" outlineLevel="1" x14ac:dyDescent="0.2">
      <c r="A149" s="69" t="s">
        <v>135</v>
      </c>
      <c r="B149" s="83">
        <f t="shared" si="12"/>
        <v>195.75</v>
      </c>
      <c r="C149" s="82">
        <v>5.1717305151915458E-2</v>
      </c>
      <c r="D149" s="83">
        <f t="shared" si="13"/>
        <v>185.96249999999998</v>
      </c>
      <c r="E149" s="82">
        <v>4.913143989431968E-2</v>
      </c>
      <c r="F149" s="15"/>
      <c r="G149" s="16">
        <f t="shared" si="14"/>
        <v>0</v>
      </c>
      <c r="H149" s="16">
        <f t="shared" si="15"/>
        <v>0</v>
      </c>
    </row>
    <row r="150" spans="1:8" outlineLevel="1" x14ac:dyDescent="0.2">
      <c r="A150" s="69" t="s">
        <v>136</v>
      </c>
      <c r="B150" s="83">
        <f t="shared" si="12"/>
        <v>313.2</v>
      </c>
      <c r="C150" s="82">
        <v>8.2747688243064721E-2</v>
      </c>
      <c r="D150" s="83">
        <f t="shared" si="13"/>
        <v>297.53999999999996</v>
      </c>
      <c r="E150" s="82">
        <v>7.8610303830911485E-2</v>
      </c>
      <c r="F150" s="15"/>
      <c r="G150" s="16">
        <f t="shared" si="14"/>
        <v>0</v>
      </c>
      <c r="H150" s="16">
        <f t="shared" si="15"/>
        <v>0</v>
      </c>
    </row>
    <row r="151" spans="1:8" outlineLevel="1" x14ac:dyDescent="0.2">
      <c r="A151" s="69" t="s">
        <v>137</v>
      </c>
      <c r="B151" s="83">
        <f t="shared" si="12"/>
        <v>189.68175000000002</v>
      </c>
      <c r="C151" s="82">
        <v>5.0114068692206082E-2</v>
      </c>
      <c r="D151" s="83">
        <f t="shared" si="13"/>
        <v>180.19766250000001</v>
      </c>
      <c r="E151" s="82">
        <v>4.7608365257595778E-2</v>
      </c>
      <c r="F151" s="15"/>
      <c r="G151" s="16">
        <f t="shared" si="14"/>
        <v>0</v>
      </c>
      <c r="H151" s="16">
        <f t="shared" si="15"/>
        <v>0</v>
      </c>
    </row>
    <row r="152" spans="1:8" outlineLevel="1" x14ac:dyDescent="0.2">
      <c r="A152" s="69" t="s">
        <v>138</v>
      </c>
      <c r="B152" s="83">
        <f t="shared" si="12"/>
        <v>244.68750000000003</v>
      </c>
      <c r="C152" s="82">
        <v>6.4646631439894325E-2</v>
      </c>
      <c r="D152" s="83">
        <f t="shared" si="13"/>
        <v>232.453125</v>
      </c>
      <c r="E152" s="82">
        <v>6.1414299867899605E-2</v>
      </c>
      <c r="F152" s="15"/>
      <c r="G152" s="16">
        <f t="shared" si="14"/>
        <v>0</v>
      </c>
      <c r="H152" s="16">
        <f t="shared" si="15"/>
        <v>0</v>
      </c>
    </row>
    <row r="153" spans="1:8" outlineLevel="1" x14ac:dyDescent="0.2">
      <c r="A153" s="69" t="s">
        <v>139</v>
      </c>
      <c r="B153" s="83">
        <f t="shared" ref="B153:B211" si="18">C153*3785</f>
        <v>242.03125000000003</v>
      </c>
      <c r="C153" s="82">
        <v>6.3944848084544259E-2</v>
      </c>
      <c r="D153" s="83">
        <f t="shared" ref="D153:D211" si="19">E153*3785</f>
        <v>229.9296875</v>
      </c>
      <c r="E153" s="82">
        <v>6.0747605680317042E-2</v>
      </c>
      <c r="F153" s="15"/>
      <c r="G153" s="16">
        <f t="shared" si="14"/>
        <v>0</v>
      </c>
      <c r="H153" s="16">
        <f t="shared" si="15"/>
        <v>0</v>
      </c>
    </row>
    <row r="154" spans="1:8" outlineLevel="1" x14ac:dyDescent="0.2">
      <c r="A154" s="69" t="s">
        <v>140</v>
      </c>
      <c r="B154" s="83">
        <f t="shared" si="18"/>
        <v>279.39599999999996</v>
      </c>
      <c r="C154" s="82">
        <v>7.3816644649933941E-2</v>
      </c>
      <c r="D154" s="83">
        <f t="shared" si="19"/>
        <v>271.01411999999993</v>
      </c>
      <c r="E154" s="82">
        <v>7.1602145310435919E-2</v>
      </c>
      <c r="F154" s="15"/>
      <c r="G154" s="16">
        <f t="shared" si="14"/>
        <v>0</v>
      </c>
      <c r="H154" s="16">
        <f t="shared" si="15"/>
        <v>0</v>
      </c>
    </row>
    <row r="155" spans="1:8" outlineLevel="1" x14ac:dyDescent="0.2">
      <c r="A155" s="69" t="s">
        <v>141</v>
      </c>
      <c r="B155" s="83">
        <f t="shared" si="18"/>
        <v>176.17500000000001</v>
      </c>
      <c r="C155" s="82">
        <v>4.6545574636723916E-2</v>
      </c>
      <c r="D155" s="83">
        <f t="shared" si="19"/>
        <v>167.36625000000001</v>
      </c>
      <c r="E155" s="82">
        <v>4.4218295904887718E-2</v>
      </c>
      <c r="F155" s="15"/>
      <c r="G155" s="16">
        <f t="shared" si="14"/>
        <v>0</v>
      </c>
      <c r="H155" s="16">
        <f t="shared" si="15"/>
        <v>0</v>
      </c>
    </row>
    <row r="156" spans="1:8" outlineLevel="1" x14ac:dyDescent="0.2">
      <c r="A156" s="69" t="s">
        <v>142</v>
      </c>
      <c r="B156" s="83">
        <f t="shared" si="18"/>
        <v>234.31275000000002</v>
      </c>
      <c r="C156" s="82">
        <v>6.1905614266842809E-2</v>
      </c>
      <c r="D156" s="83">
        <f t="shared" si="19"/>
        <v>222.59711250000001</v>
      </c>
      <c r="E156" s="82">
        <v>5.8810333553500661E-2</v>
      </c>
      <c r="F156" s="15"/>
      <c r="G156" s="16">
        <f t="shared" si="14"/>
        <v>0</v>
      </c>
      <c r="H156" s="16">
        <f t="shared" si="15"/>
        <v>0</v>
      </c>
    </row>
    <row r="157" spans="1:8" outlineLevel="1" x14ac:dyDescent="0.2">
      <c r="A157" s="69" t="s">
        <v>143</v>
      </c>
      <c r="B157" s="83">
        <f t="shared" si="18"/>
        <v>234.31275000000002</v>
      </c>
      <c r="C157" s="82">
        <v>6.1905614266842809E-2</v>
      </c>
      <c r="D157" s="83">
        <f t="shared" si="19"/>
        <v>222.59711250000001</v>
      </c>
      <c r="E157" s="82">
        <v>5.8810333553500661E-2</v>
      </c>
      <c r="F157" s="15"/>
      <c r="G157" s="16">
        <f t="shared" si="14"/>
        <v>0</v>
      </c>
      <c r="H157" s="16">
        <f t="shared" si="15"/>
        <v>0</v>
      </c>
    </row>
    <row r="158" spans="1:8" outlineLevel="1" x14ac:dyDescent="0.2">
      <c r="A158" s="69" t="s">
        <v>144</v>
      </c>
      <c r="B158" s="83">
        <f t="shared" si="18"/>
        <v>219.24</v>
      </c>
      <c r="C158" s="82">
        <v>5.7923381770145312E-2</v>
      </c>
      <c r="D158" s="83">
        <f t="shared" si="19"/>
        <v>208.27799999999999</v>
      </c>
      <c r="E158" s="82">
        <v>5.5027212681638044E-2</v>
      </c>
      <c r="F158" s="15"/>
      <c r="G158" s="16">
        <f t="shared" ref="G158:G205" si="20">B158*F158</f>
        <v>0</v>
      </c>
      <c r="H158" s="16">
        <f t="shared" ref="H158:H205" si="21">D158*F158</f>
        <v>0</v>
      </c>
    </row>
    <row r="159" spans="1:8" outlineLevel="1" x14ac:dyDescent="0.2">
      <c r="A159" s="69" t="s">
        <v>145</v>
      </c>
      <c r="B159" s="83">
        <f t="shared" si="18"/>
        <v>231.63599999999997</v>
      </c>
      <c r="C159" s="82">
        <v>6.1198414795244377E-2</v>
      </c>
      <c r="D159" s="83">
        <f t="shared" si="19"/>
        <v>224.68691999999996</v>
      </c>
      <c r="E159" s="82">
        <v>5.9362462351387042E-2</v>
      </c>
      <c r="F159" s="15"/>
      <c r="G159" s="16">
        <f t="shared" si="20"/>
        <v>0</v>
      </c>
      <c r="H159" s="16">
        <f t="shared" si="21"/>
        <v>0</v>
      </c>
    </row>
    <row r="160" spans="1:8" outlineLevel="1" x14ac:dyDescent="0.2">
      <c r="A160" s="69" t="s">
        <v>146</v>
      </c>
      <c r="B160" s="83">
        <f t="shared" si="18"/>
        <v>189.68175000000002</v>
      </c>
      <c r="C160" s="82">
        <v>5.0114068692206082E-2</v>
      </c>
      <c r="D160" s="83">
        <f t="shared" si="19"/>
        <v>180.19766250000001</v>
      </c>
      <c r="E160" s="82">
        <v>4.7608365257595778E-2</v>
      </c>
      <c r="F160" s="15"/>
      <c r="G160" s="16">
        <f t="shared" si="20"/>
        <v>0</v>
      </c>
      <c r="H160" s="16">
        <f t="shared" si="21"/>
        <v>0</v>
      </c>
    </row>
    <row r="161" spans="1:8" outlineLevel="1" x14ac:dyDescent="0.2">
      <c r="A161" s="69" t="s">
        <v>147</v>
      </c>
      <c r="B161" s="83">
        <f t="shared" si="18"/>
        <v>215.32499999999999</v>
      </c>
      <c r="C161" s="82">
        <v>5.6889035667106999E-2</v>
      </c>
      <c r="D161" s="83">
        <f t="shared" si="19"/>
        <v>204.55874999999997</v>
      </c>
      <c r="E161" s="82">
        <v>5.4044583883751642E-2</v>
      </c>
      <c r="F161" s="15"/>
      <c r="G161" s="16">
        <f t="shared" si="20"/>
        <v>0</v>
      </c>
      <c r="H161" s="16">
        <f t="shared" si="21"/>
        <v>0</v>
      </c>
    </row>
    <row r="162" spans="1:8" outlineLevel="1" x14ac:dyDescent="0.2">
      <c r="A162" s="69" t="s">
        <v>148</v>
      </c>
      <c r="B162" s="83">
        <f t="shared" si="18"/>
        <v>245.47049999999999</v>
      </c>
      <c r="C162" s="82">
        <v>6.4853500660501981E-2</v>
      </c>
      <c r="D162" s="83">
        <f t="shared" si="19"/>
        <v>233.19697500000001</v>
      </c>
      <c r="E162" s="82">
        <v>6.1610825627476884E-2</v>
      </c>
      <c r="F162" s="15"/>
      <c r="G162" s="16">
        <f t="shared" si="20"/>
        <v>0</v>
      </c>
      <c r="H162" s="16">
        <f t="shared" si="21"/>
        <v>0</v>
      </c>
    </row>
    <row r="163" spans="1:8" outlineLevel="1" x14ac:dyDescent="0.2">
      <c r="A163" s="69" t="s">
        <v>454</v>
      </c>
      <c r="B163" s="83">
        <f t="shared" si="18"/>
        <v>250.73999999999995</v>
      </c>
      <c r="C163" s="82">
        <v>6.62457067371202E-2</v>
      </c>
      <c r="D163" s="83">
        <f t="shared" si="19"/>
        <v>243.21779999999995</v>
      </c>
      <c r="E163" s="82">
        <v>6.4258335535006594E-2</v>
      </c>
      <c r="F163" s="15"/>
      <c r="G163" s="16">
        <f t="shared" si="20"/>
        <v>0</v>
      </c>
      <c r="H163" s="16">
        <f t="shared" si="21"/>
        <v>0</v>
      </c>
    </row>
    <row r="164" spans="1:8" outlineLevel="1" x14ac:dyDescent="0.2">
      <c r="A164" s="69" t="s">
        <v>149</v>
      </c>
      <c r="B164" s="83">
        <f t="shared" si="18"/>
        <v>286.56</v>
      </c>
      <c r="C164" s="82">
        <v>7.5709379128137383E-2</v>
      </c>
      <c r="D164" s="83">
        <f t="shared" si="19"/>
        <v>277.96319999999997</v>
      </c>
      <c r="E164" s="82">
        <v>7.3438097754293261E-2</v>
      </c>
      <c r="F164" s="15"/>
      <c r="G164" s="16">
        <f t="shared" si="20"/>
        <v>0</v>
      </c>
      <c r="H164" s="16">
        <f t="shared" si="21"/>
        <v>0</v>
      </c>
    </row>
    <row r="165" spans="1:8" outlineLevel="1" x14ac:dyDescent="0.2">
      <c r="A165" s="69" t="s">
        <v>150</v>
      </c>
      <c r="B165" s="83">
        <f t="shared" si="18"/>
        <v>223.155</v>
      </c>
      <c r="C165" s="82">
        <v>5.8957727873183617E-2</v>
      </c>
      <c r="D165" s="83">
        <f t="shared" si="19"/>
        <v>211.99724999999998</v>
      </c>
      <c r="E165" s="82">
        <v>5.6009841479524432E-2</v>
      </c>
      <c r="F165" s="15"/>
      <c r="G165" s="16">
        <f t="shared" si="20"/>
        <v>0</v>
      </c>
      <c r="H165" s="16">
        <f t="shared" si="21"/>
        <v>0</v>
      </c>
    </row>
    <row r="166" spans="1:8" outlineLevel="1" x14ac:dyDescent="0.2">
      <c r="A166" s="69" t="s">
        <v>151</v>
      </c>
      <c r="B166" s="83">
        <f t="shared" si="18"/>
        <v>170.30249999999998</v>
      </c>
      <c r="C166" s="82">
        <v>4.4994055482166444E-2</v>
      </c>
      <c r="D166" s="83">
        <f t="shared" si="19"/>
        <v>161.78737499999997</v>
      </c>
      <c r="E166" s="82">
        <v>4.2744352708058118E-2</v>
      </c>
      <c r="F166" s="15"/>
      <c r="G166" s="16">
        <f t="shared" si="20"/>
        <v>0</v>
      </c>
      <c r="H166" s="16">
        <f t="shared" si="21"/>
        <v>0</v>
      </c>
    </row>
    <row r="167" spans="1:8" outlineLevel="1" x14ac:dyDescent="0.2">
      <c r="A167" s="69" t="s">
        <v>152</v>
      </c>
      <c r="B167" s="83">
        <f t="shared" si="18"/>
        <v>286.56</v>
      </c>
      <c r="C167" s="82">
        <v>7.5709379128137383E-2</v>
      </c>
      <c r="D167" s="83">
        <f t="shared" si="19"/>
        <v>277.96319999999997</v>
      </c>
      <c r="E167" s="82">
        <v>7.3438097754293261E-2</v>
      </c>
      <c r="F167" s="15"/>
      <c r="G167" s="16">
        <f t="shared" si="20"/>
        <v>0</v>
      </c>
      <c r="H167" s="16">
        <f t="shared" si="21"/>
        <v>0</v>
      </c>
    </row>
    <row r="168" spans="1:8" ht="16" outlineLevel="1" x14ac:dyDescent="0.2">
      <c r="A168" s="135" t="s">
        <v>153</v>
      </c>
      <c r="B168" s="83">
        <f t="shared" si="18"/>
        <v>200.83949999999993</v>
      </c>
      <c r="C168" s="82">
        <v>5.3061955085865239E-2</v>
      </c>
      <c r="D168" s="83">
        <f t="shared" si="19"/>
        <v>190.79752499999992</v>
      </c>
      <c r="E168" s="82">
        <v>5.0408857331571973E-2</v>
      </c>
      <c r="F168" s="15"/>
      <c r="G168" s="16">
        <f t="shared" si="20"/>
        <v>0</v>
      </c>
      <c r="H168" s="16">
        <f t="shared" si="21"/>
        <v>0</v>
      </c>
    </row>
    <row r="169" spans="1:8" outlineLevel="1" x14ac:dyDescent="0.2">
      <c r="A169" s="69" t="s">
        <v>154</v>
      </c>
      <c r="B169" s="83">
        <f t="shared" si="18"/>
        <v>234.90000000000003</v>
      </c>
      <c r="C169" s="82">
        <v>6.2060766182298555E-2</v>
      </c>
      <c r="D169" s="83">
        <f t="shared" si="19"/>
        <v>223.15500000000003</v>
      </c>
      <c r="E169" s="82">
        <v>5.8957727873183624E-2</v>
      </c>
      <c r="F169" s="15"/>
      <c r="G169" s="16">
        <f t="shared" ref="G169" si="22">B169*F169</f>
        <v>0</v>
      </c>
      <c r="H169" s="16">
        <f t="shared" ref="H169" si="23">D169*F169</f>
        <v>0</v>
      </c>
    </row>
    <row r="170" spans="1:8" ht="16" outlineLevel="1" x14ac:dyDescent="0.2">
      <c r="A170" s="135" t="s">
        <v>155</v>
      </c>
      <c r="B170" s="83">
        <f t="shared" si="18"/>
        <v>199.99499999999998</v>
      </c>
      <c r="C170" s="82">
        <v>5.2838837516512541E-2</v>
      </c>
      <c r="D170" s="83">
        <f t="shared" si="19"/>
        <v>193.99514999999997</v>
      </c>
      <c r="E170" s="82">
        <v>5.1253672391017163E-2</v>
      </c>
      <c r="F170" s="15"/>
      <c r="G170" s="16">
        <f t="shared" si="20"/>
        <v>0</v>
      </c>
      <c r="H170" s="16">
        <f t="shared" si="21"/>
        <v>0</v>
      </c>
    </row>
    <row r="171" spans="1:8" ht="16" outlineLevel="1" x14ac:dyDescent="0.2">
      <c r="A171" s="135" t="s">
        <v>546</v>
      </c>
      <c r="B171" s="83">
        <f t="shared" si="18"/>
        <v>298.5</v>
      </c>
      <c r="C171" s="82">
        <v>7.8863936591809777E-2</v>
      </c>
      <c r="D171" s="83">
        <f t="shared" si="19"/>
        <v>289.54500000000002</v>
      </c>
      <c r="E171" s="82">
        <v>7.6498018494055492E-2</v>
      </c>
      <c r="F171" s="15"/>
      <c r="G171" s="16">
        <f t="shared" si="20"/>
        <v>0</v>
      </c>
      <c r="H171" s="16">
        <f t="shared" si="21"/>
        <v>0</v>
      </c>
    </row>
    <row r="172" spans="1:8" outlineLevel="1" x14ac:dyDescent="0.2">
      <c r="A172" s="69" t="s">
        <v>156</v>
      </c>
      <c r="B172" s="83">
        <f t="shared" si="18"/>
        <v>258.39</v>
      </c>
      <c r="C172" s="82">
        <v>6.8266842800528402E-2</v>
      </c>
      <c r="D172" s="83">
        <f t="shared" si="19"/>
        <v>245.47049999999999</v>
      </c>
      <c r="E172" s="82">
        <v>6.4853500660501981E-2</v>
      </c>
      <c r="F172" s="15"/>
      <c r="G172" s="16">
        <f t="shared" si="20"/>
        <v>0</v>
      </c>
      <c r="H172" s="16">
        <f t="shared" si="21"/>
        <v>0</v>
      </c>
    </row>
    <row r="173" spans="1:8" outlineLevel="1" x14ac:dyDescent="0.2">
      <c r="A173" s="69" t="s">
        <v>157</v>
      </c>
      <c r="B173" s="83">
        <f t="shared" si="18"/>
        <v>227.07</v>
      </c>
      <c r="C173" s="82">
        <v>5.999207397622193E-2</v>
      </c>
      <c r="D173" s="83">
        <f t="shared" si="19"/>
        <v>215.7165</v>
      </c>
      <c r="E173" s="82">
        <v>5.6992470277410834E-2</v>
      </c>
      <c r="F173" s="15"/>
      <c r="G173" s="16">
        <f t="shared" si="20"/>
        <v>0</v>
      </c>
      <c r="H173" s="16">
        <f t="shared" si="21"/>
        <v>0</v>
      </c>
    </row>
    <row r="174" spans="1:8" outlineLevel="1" x14ac:dyDescent="0.2">
      <c r="A174" s="69" t="s">
        <v>472</v>
      </c>
      <c r="B174" s="83">
        <f t="shared" si="18"/>
        <v>315.21600000000001</v>
      </c>
      <c r="C174" s="82">
        <v>8.3280317040951124E-2</v>
      </c>
      <c r="D174" s="83">
        <f t="shared" si="19"/>
        <v>305.75952000000001</v>
      </c>
      <c r="E174" s="82">
        <v>8.0781907529722585E-2</v>
      </c>
      <c r="F174" s="15"/>
      <c r="G174" s="16">
        <f t="shared" si="20"/>
        <v>0</v>
      </c>
      <c r="H174" s="16">
        <f t="shared" si="21"/>
        <v>0</v>
      </c>
    </row>
    <row r="175" spans="1:8" outlineLevel="1" x14ac:dyDescent="0.2">
      <c r="A175" s="69" t="s">
        <v>158</v>
      </c>
      <c r="B175" s="83">
        <f t="shared" si="18"/>
        <v>205.53750000000002</v>
      </c>
      <c r="C175" s="82">
        <v>5.4303170409511235E-2</v>
      </c>
      <c r="D175" s="83">
        <f t="shared" si="19"/>
        <v>195.260625</v>
      </c>
      <c r="E175" s="82">
        <v>5.1588011889035668E-2</v>
      </c>
      <c r="F175" s="15"/>
      <c r="G175" s="16">
        <f t="shared" si="20"/>
        <v>0</v>
      </c>
      <c r="H175" s="16">
        <f t="shared" si="21"/>
        <v>0</v>
      </c>
    </row>
    <row r="176" spans="1:8" outlineLevel="1" x14ac:dyDescent="0.2">
      <c r="A176" s="69" t="s">
        <v>159</v>
      </c>
      <c r="B176" s="83">
        <f t="shared" si="18"/>
        <v>162.47250000000003</v>
      </c>
      <c r="C176" s="82">
        <v>4.2925363276089833E-2</v>
      </c>
      <c r="D176" s="83">
        <f t="shared" si="19"/>
        <v>154.34887500000002</v>
      </c>
      <c r="E176" s="82">
        <v>4.0779095112285342E-2</v>
      </c>
      <c r="F176" s="15"/>
      <c r="G176" s="16">
        <f t="shared" si="20"/>
        <v>0</v>
      </c>
      <c r="H176" s="16">
        <f t="shared" si="21"/>
        <v>0</v>
      </c>
    </row>
    <row r="177" spans="1:8" outlineLevel="1" x14ac:dyDescent="0.2">
      <c r="A177" s="69" t="s">
        <v>160</v>
      </c>
      <c r="B177" s="83">
        <f t="shared" si="18"/>
        <v>236.22250000000003</v>
      </c>
      <c r="C177" s="82">
        <v>6.2410171730515197E-2</v>
      </c>
      <c r="D177" s="83">
        <f t="shared" si="19"/>
        <v>224.41137500000002</v>
      </c>
      <c r="E177" s="82">
        <v>5.9289663143989438E-2</v>
      </c>
      <c r="F177" s="15"/>
      <c r="G177" s="16">
        <f t="shared" si="20"/>
        <v>0</v>
      </c>
      <c r="H177" s="16">
        <f t="shared" si="21"/>
        <v>0</v>
      </c>
    </row>
    <row r="178" spans="1:8" ht="16" outlineLevel="1" x14ac:dyDescent="0.2">
      <c r="A178" s="135" t="s">
        <v>161</v>
      </c>
      <c r="B178" s="83">
        <f t="shared" si="18"/>
        <v>308.05199999999996</v>
      </c>
      <c r="C178" s="82">
        <v>8.1387582562747682E-2</v>
      </c>
      <c r="D178" s="83">
        <f t="shared" si="19"/>
        <v>298.81043999999997</v>
      </c>
      <c r="E178" s="82">
        <v>7.8945955085865244E-2</v>
      </c>
      <c r="F178" s="15"/>
      <c r="G178" s="16">
        <f t="shared" si="20"/>
        <v>0</v>
      </c>
      <c r="H178" s="16">
        <f t="shared" si="21"/>
        <v>0</v>
      </c>
    </row>
    <row r="179" spans="1:8" outlineLevel="1" x14ac:dyDescent="0.2">
      <c r="A179" s="69" t="s">
        <v>162</v>
      </c>
      <c r="B179" s="83">
        <f t="shared" si="18"/>
        <v>189.68175000000002</v>
      </c>
      <c r="C179" s="82">
        <v>5.0114068692206082E-2</v>
      </c>
      <c r="D179" s="83">
        <f t="shared" si="19"/>
        <v>180.19766250000001</v>
      </c>
      <c r="E179" s="82">
        <v>4.7608365257595778E-2</v>
      </c>
      <c r="F179" s="15"/>
      <c r="G179" s="16">
        <f t="shared" si="20"/>
        <v>0</v>
      </c>
      <c r="H179" s="16">
        <f t="shared" si="21"/>
        <v>0</v>
      </c>
    </row>
    <row r="180" spans="1:8" outlineLevel="1" x14ac:dyDescent="0.2">
      <c r="A180" s="69" t="s">
        <v>163</v>
      </c>
      <c r="B180" s="83">
        <f t="shared" si="18"/>
        <v>232.9425</v>
      </c>
      <c r="C180" s="82">
        <v>6.1543593130779388E-2</v>
      </c>
      <c r="D180" s="83">
        <f t="shared" si="19"/>
        <v>221.29537499999998</v>
      </c>
      <c r="E180" s="82">
        <v>5.846641347424042E-2</v>
      </c>
      <c r="F180" s="15"/>
      <c r="G180" s="16">
        <f t="shared" si="20"/>
        <v>0</v>
      </c>
      <c r="H180" s="16">
        <f t="shared" si="21"/>
        <v>0</v>
      </c>
    </row>
    <row r="181" spans="1:8" outlineLevel="1" x14ac:dyDescent="0.2">
      <c r="A181" s="69" t="s">
        <v>164</v>
      </c>
      <c r="B181" s="83">
        <f t="shared" si="18"/>
        <v>229.02749999999997</v>
      </c>
      <c r="C181" s="82">
        <v>6.0509247027741075E-2</v>
      </c>
      <c r="D181" s="83">
        <f t="shared" si="19"/>
        <v>217.57612499999996</v>
      </c>
      <c r="E181" s="82">
        <v>5.7483784676354018E-2</v>
      </c>
      <c r="F181" s="15"/>
      <c r="G181" s="16">
        <f t="shared" si="20"/>
        <v>0</v>
      </c>
      <c r="H181" s="16">
        <f t="shared" si="21"/>
        <v>0</v>
      </c>
    </row>
    <row r="182" spans="1:8" outlineLevel="1" x14ac:dyDescent="0.2">
      <c r="A182" s="69" t="s">
        <v>165</v>
      </c>
      <c r="B182" s="83">
        <f t="shared" si="18"/>
        <v>199.66499999999999</v>
      </c>
      <c r="C182" s="82">
        <v>5.2751651254953763E-2</v>
      </c>
      <c r="D182" s="83">
        <f t="shared" si="19"/>
        <v>189.68174999999999</v>
      </c>
      <c r="E182" s="82">
        <v>5.0114068692206075E-2</v>
      </c>
      <c r="F182" s="15"/>
      <c r="G182" s="16">
        <f t="shared" si="20"/>
        <v>0</v>
      </c>
      <c r="H182" s="16">
        <f t="shared" si="21"/>
        <v>0</v>
      </c>
    </row>
    <row r="183" spans="1:8" outlineLevel="1" x14ac:dyDescent="0.2">
      <c r="A183" s="69" t="s">
        <v>167</v>
      </c>
      <c r="B183" s="83">
        <f t="shared" si="18"/>
        <v>234.90000000000003</v>
      </c>
      <c r="C183" s="82">
        <v>6.2060766182298555E-2</v>
      </c>
      <c r="D183" s="83">
        <f t="shared" si="19"/>
        <v>223.15500000000003</v>
      </c>
      <c r="E183" s="82">
        <v>5.8957727873183624E-2</v>
      </c>
      <c r="F183" s="15"/>
      <c r="G183" s="16">
        <f t="shared" si="20"/>
        <v>0</v>
      </c>
      <c r="H183" s="16">
        <f t="shared" si="21"/>
        <v>0</v>
      </c>
    </row>
    <row r="184" spans="1:8" outlineLevel="1" x14ac:dyDescent="0.2">
      <c r="A184" s="69" t="s">
        <v>166</v>
      </c>
      <c r="B184" s="83">
        <f t="shared" si="18"/>
        <v>205.53750000000002</v>
      </c>
      <c r="C184" s="82">
        <v>5.4303170409511235E-2</v>
      </c>
      <c r="D184" s="83">
        <f t="shared" si="19"/>
        <v>195.260625</v>
      </c>
      <c r="E184" s="82">
        <v>5.1588011889035668E-2</v>
      </c>
      <c r="F184" s="15"/>
      <c r="G184" s="16">
        <f t="shared" si="20"/>
        <v>0</v>
      </c>
      <c r="H184" s="16">
        <f t="shared" si="21"/>
        <v>0</v>
      </c>
    </row>
    <row r="185" spans="1:8" outlineLevel="1" x14ac:dyDescent="0.2">
      <c r="A185" s="69" t="s">
        <v>168</v>
      </c>
      <c r="B185" s="83">
        <f t="shared" si="18"/>
        <v>195.75</v>
      </c>
      <c r="C185" s="82">
        <v>5.1717305151915458E-2</v>
      </c>
      <c r="D185" s="83">
        <f t="shared" si="19"/>
        <v>185.96249999999998</v>
      </c>
      <c r="E185" s="82">
        <v>4.913143989431968E-2</v>
      </c>
      <c r="F185" s="15"/>
      <c r="G185" s="16">
        <f t="shared" si="20"/>
        <v>0</v>
      </c>
      <c r="H185" s="16">
        <f t="shared" si="21"/>
        <v>0</v>
      </c>
    </row>
    <row r="186" spans="1:8" outlineLevel="1" x14ac:dyDescent="0.2">
      <c r="A186" s="69" t="s">
        <v>169</v>
      </c>
      <c r="B186" s="83">
        <f t="shared" si="18"/>
        <v>248.35199999999998</v>
      </c>
      <c r="C186" s="82">
        <v>6.5614795244385724E-2</v>
      </c>
      <c r="D186" s="83">
        <f t="shared" si="19"/>
        <v>240.90143999999998</v>
      </c>
      <c r="E186" s="82">
        <v>6.3646351387054156E-2</v>
      </c>
      <c r="F186" s="15"/>
      <c r="G186" s="16">
        <f t="shared" si="20"/>
        <v>0</v>
      </c>
      <c r="H186" s="16">
        <f t="shared" si="21"/>
        <v>0</v>
      </c>
    </row>
    <row r="187" spans="1:8" outlineLevel="1" x14ac:dyDescent="0.2">
      <c r="A187" s="69" t="s">
        <v>170</v>
      </c>
      <c r="B187" s="83">
        <f t="shared" si="18"/>
        <v>164.42999999999998</v>
      </c>
      <c r="C187" s="82">
        <v>4.3442536327608978E-2</v>
      </c>
      <c r="D187" s="83">
        <f t="shared" si="19"/>
        <v>156.20849999999996</v>
      </c>
      <c r="E187" s="82">
        <v>4.1270409511228526E-2</v>
      </c>
      <c r="F187" s="15"/>
      <c r="G187" s="16">
        <f t="shared" si="20"/>
        <v>0</v>
      </c>
      <c r="H187" s="16">
        <f t="shared" si="21"/>
        <v>0</v>
      </c>
    </row>
    <row r="188" spans="1:8" outlineLevel="1" x14ac:dyDescent="0.2">
      <c r="A188" s="69" t="s">
        <v>171</v>
      </c>
      <c r="B188" s="83">
        <f t="shared" si="18"/>
        <v>258.39</v>
      </c>
      <c r="C188" s="82">
        <v>6.8266842800528402E-2</v>
      </c>
      <c r="D188" s="83">
        <f t="shared" si="19"/>
        <v>245.47049999999999</v>
      </c>
      <c r="E188" s="82">
        <v>6.4853500660501981E-2</v>
      </c>
      <c r="F188" s="15"/>
      <c r="G188" s="16">
        <f t="shared" si="20"/>
        <v>0</v>
      </c>
      <c r="H188" s="16">
        <f t="shared" si="21"/>
        <v>0</v>
      </c>
    </row>
    <row r="189" spans="1:8" outlineLevel="1" x14ac:dyDescent="0.2">
      <c r="A189" s="69" t="s">
        <v>172</v>
      </c>
      <c r="B189" s="83">
        <f t="shared" si="18"/>
        <v>252.51749999999998</v>
      </c>
      <c r="C189" s="82">
        <v>6.6715323645970936E-2</v>
      </c>
      <c r="D189" s="83">
        <f t="shared" si="19"/>
        <v>239.891625</v>
      </c>
      <c r="E189" s="82">
        <v>6.3379557463672395E-2</v>
      </c>
      <c r="F189" s="15"/>
      <c r="G189" s="16">
        <f t="shared" si="20"/>
        <v>0</v>
      </c>
      <c r="H189" s="16">
        <f t="shared" si="21"/>
        <v>0</v>
      </c>
    </row>
    <row r="190" spans="1:8" outlineLevel="1" x14ac:dyDescent="0.2">
      <c r="A190" s="69" t="s">
        <v>173</v>
      </c>
      <c r="B190" s="83">
        <f t="shared" si="18"/>
        <v>200.83949999999993</v>
      </c>
      <c r="C190" s="82">
        <v>5.3061955085865239E-2</v>
      </c>
      <c r="D190" s="83">
        <f t="shared" si="19"/>
        <v>190.79752499999992</v>
      </c>
      <c r="E190" s="82">
        <v>5.0408857331571973E-2</v>
      </c>
      <c r="F190" s="15"/>
      <c r="G190" s="16">
        <f t="shared" si="20"/>
        <v>0</v>
      </c>
      <c r="H190" s="16">
        <f t="shared" si="21"/>
        <v>0</v>
      </c>
    </row>
    <row r="191" spans="1:8" outlineLevel="1" x14ac:dyDescent="0.2">
      <c r="A191" s="69" t="s">
        <v>174</v>
      </c>
      <c r="B191" s="83">
        <f t="shared" si="18"/>
        <v>252.51749999999998</v>
      </c>
      <c r="C191" s="82">
        <v>6.6715323645970936E-2</v>
      </c>
      <c r="D191" s="83">
        <f t="shared" si="19"/>
        <v>239.891625</v>
      </c>
      <c r="E191" s="82">
        <v>6.3379557463672395E-2</v>
      </c>
      <c r="F191" s="15"/>
      <c r="G191" s="16">
        <f t="shared" si="20"/>
        <v>0</v>
      </c>
      <c r="H191" s="16">
        <f t="shared" si="21"/>
        <v>0</v>
      </c>
    </row>
    <row r="192" spans="1:8" outlineLevel="1" x14ac:dyDescent="0.2">
      <c r="A192" s="69" t="s">
        <v>175</v>
      </c>
      <c r="B192" s="83">
        <f t="shared" si="18"/>
        <v>223.155</v>
      </c>
      <c r="C192" s="82">
        <v>5.8957727873183617E-2</v>
      </c>
      <c r="D192" s="83">
        <f t="shared" si="19"/>
        <v>211.99724999999998</v>
      </c>
      <c r="E192" s="82">
        <v>5.6009841479524432E-2</v>
      </c>
      <c r="F192" s="15"/>
      <c r="G192" s="16">
        <f t="shared" si="20"/>
        <v>0</v>
      </c>
      <c r="H192" s="16">
        <f t="shared" si="21"/>
        <v>0</v>
      </c>
    </row>
    <row r="193" spans="1:8" outlineLevel="1" x14ac:dyDescent="0.2">
      <c r="A193" s="69" t="s">
        <v>176</v>
      </c>
      <c r="B193" s="83">
        <f t="shared" si="18"/>
        <v>180.29399999999995</v>
      </c>
      <c r="C193" s="82">
        <v>4.7633817701453092E-2</v>
      </c>
      <c r="D193" s="83">
        <f t="shared" si="19"/>
        <v>174.88517999999996</v>
      </c>
      <c r="E193" s="82">
        <v>4.6204803170409502E-2</v>
      </c>
      <c r="F193" s="15"/>
      <c r="G193" s="16">
        <f t="shared" si="20"/>
        <v>0</v>
      </c>
      <c r="H193" s="16">
        <f t="shared" si="21"/>
        <v>0</v>
      </c>
    </row>
    <row r="194" spans="1:8" outlineLevel="1" x14ac:dyDescent="0.2">
      <c r="A194" s="69" t="s">
        <v>177</v>
      </c>
      <c r="B194" s="83">
        <f t="shared" si="18"/>
        <v>252.51749999999998</v>
      </c>
      <c r="C194" s="82">
        <v>6.6715323645970936E-2</v>
      </c>
      <c r="D194" s="83">
        <f t="shared" si="19"/>
        <v>239.891625</v>
      </c>
      <c r="E194" s="82">
        <v>6.3379557463672395E-2</v>
      </c>
      <c r="F194" s="15"/>
      <c r="G194" s="16">
        <f t="shared" si="20"/>
        <v>0</v>
      </c>
      <c r="H194" s="16">
        <f t="shared" si="21"/>
        <v>0</v>
      </c>
    </row>
    <row r="195" spans="1:8" outlineLevel="1" x14ac:dyDescent="0.2">
      <c r="A195" s="69" t="s">
        <v>178</v>
      </c>
      <c r="B195" s="83">
        <f t="shared" si="18"/>
        <v>225.89550000000003</v>
      </c>
      <c r="C195" s="82">
        <v>5.9681770145310446E-2</v>
      </c>
      <c r="D195" s="83">
        <f t="shared" si="19"/>
        <v>214.60072500000001</v>
      </c>
      <c r="E195" s="82">
        <v>5.6697681638044915E-2</v>
      </c>
      <c r="F195" s="15"/>
      <c r="G195" s="16">
        <f t="shared" si="20"/>
        <v>0</v>
      </c>
      <c r="H195" s="16">
        <f t="shared" si="21"/>
        <v>0</v>
      </c>
    </row>
    <row r="196" spans="1:8" outlineLevel="1" x14ac:dyDescent="0.2">
      <c r="A196" s="69" t="s">
        <v>179</v>
      </c>
      <c r="B196" s="83">
        <f t="shared" si="18"/>
        <v>199.66499999999999</v>
      </c>
      <c r="C196" s="82">
        <v>5.2751651254953763E-2</v>
      </c>
      <c r="D196" s="83">
        <f t="shared" si="19"/>
        <v>189.68174999999999</v>
      </c>
      <c r="E196" s="82">
        <v>5.0114068692206075E-2</v>
      </c>
      <c r="F196" s="15"/>
      <c r="G196" s="16">
        <f t="shared" si="20"/>
        <v>0</v>
      </c>
      <c r="H196" s="16">
        <f t="shared" si="21"/>
        <v>0</v>
      </c>
    </row>
    <row r="197" spans="1:8" outlineLevel="1" x14ac:dyDescent="0.2">
      <c r="A197" s="69" t="s">
        <v>180</v>
      </c>
      <c r="B197" s="83">
        <f t="shared" si="18"/>
        <v>246.64499999999998</v>
      </c>
      <c r="C197" s="82">
        <v>6.5163804491413471E-2</v>
      </c>
      <c r="D197" s="83">
        <f t="shared" si="19"/>
        <v>234.31274999999997</v>
      </c>
      <c r="E197" s="82">
        <v>6.1905614266842789E-2</v>
      </c>
      <c r="F197" s="15"/>
      <c r="G197" s="16">
        <f t="shared" si="20"/>
        <v>0</v>
      </c>
      <c r="H197" s="16">
        <f t="shared" si="21"/>
        <v>0</v>
      </c>
    </row>
    <row r="198" spans="1:8" outlineLevel="1" x14ac:dyDescent="0.2">
      <c r="A198" s="69" t="s">
        <v>181</v>
      </c>
      <c r="B198" s="83">
        <f t="shared" si="18"/>
        <v>215.32499999999999</v>
      </c>
      <c r="C198" s="82">
        <v>5.6889035667106999E-2</v>
      </c>
      <c r="D198" s="83">
        <f t="shared" si="19"/>
        <v>204.55874999999997</v>
      </c>
      <c r="E198" s="82">
        <v>5.4044583883751642E-2</v>
      </c>
      <c r="F198" s="15"/>
      <c r="G198" s="16">
        <f t="shared" si="20"/>
        <v>0</v>
      </c>
      <c r="H198" s="16">
        <f t="shared" si="21"/>
        <v>0</v>
      </c>
    </row>
    <row r="199" spans="1:8" outlineLevel="1" x14ac:dyDescent="0.2">
      <c r="A199" s="69" t="s">
        <v>182</v>
      </c>
      <c r="B199" s="84">
        <f t="shared" si="18"/>
        <v>164.42999999999998</v>
      </c>
      <c r="C199" s="82">
        <v>4.3442536327608978E-2</v>
      </c>
      <c r="D199" s="84">
        <f t="shared" si="19"/>
        <v>156.20849999999996</v>
      </c>
      <c r="E199" s="82">
        <v>4.1270409511228526E-2</v>
      </c>
      <c r="F199" s="17"/>
      <c r="G199" s="18">
        <f t="shared" si="20"/>
        <v>0</v>
      </c>
      <c r="H199" s="18">
        <f t="shared" si="21"/>
        <v>0</v>
      </c>
    </row>
    <row r="200" spans="1:8" outlineLevel="1" x14ac:dyDescent="0.2">
      <c r="A200" s="69" t="s">
        <v>183</v>
      </c>
      <c r="B200" s="83">
        <f t="shared" si="18"/>
        <v>252.51749999999998</v>
      </c>
      <c r="C200" s="82">
        <v>6.6715323645970936E-2</v>
      </c>
      <c r="D200" s="83">
        <f t="shared" si="19"/>
        <v>239.891625</v>
      </c>
      <c r="E200" s="82">
        <v>6.3379557463672395E-2</v>
      </c>
      <c r="F200" s="15"/>
      <c r="G200" s="16">
        <f t="shared" si="20"/>
        <v>0</v>
      </c>
      <c r="H200" s="16">
        <f t="shared" si="21"/>
        <v>0</v>
      </c>
    </row>
    <row r="201" spans="1:8" outlineLevel="1" x14ac:dyDescent="0.2">
      <c r="A201" s="69" t="s">
        <v>184</v>
      </c>
      <c r="B201" s="83">
        <f t="shared" si="18"/>
        <v>272.09250000000003</v>
      </c>
      <c r="C201" s="82">
        <v>7.1887054161162492E-2</v>
      </c>
      <c r="D201" s="83">
        <f t="shared" si="19"/>
        <v>258.48787500000003</v>
      </c>
      <c r="E201" s="82">
        <v>6.8292701453104371E-2</v>
      </c>
      <c r="F201" s="72"/>
      <c r="G201" s="16">
        <f t="shared" ref="G201:G203" si="24">B201*F201</f>
        <v>0</v>
      </c>
      <c r="H201" s="16">
        <f t="shared" ref="H201:H203" si="25">D201*F201</f>
        <v>0</v>
      </c>
    </row>
    <row r="202" spans="1:8" outlineLevel="1" x14ac:dyDescent="0.2">
      <c r="A202" s="69" t="s">
        <v>185</v>
      </c>
      <c r="B202" s="83">
        <f t="shared" si="18"/>
        <v>234.90000000000003</v>
      </c>
      <c r="C202" s="82">
        <v>6.2060766182298555E-2</v>
      </c>
      <c r="D202" s="83">
        <f t="shared" si="19"/>
        <v>223.15500000000003</v>
      </c>
      <c r="E202" s="82">
        <v>5.8957727873183624E-2</v>
      </c>
      <c r="F202" s="72"/>
      <c r="G202" s="16">
        <f t="shared" si="24"/>
        <v>0</v>
      </c>
      <c r="H202" s="16">
        <f t="shared" si="25"/>
        <v>0</v>
      </c>
    </row>
    <row r="203" spans="1:8" outlineLevel="1" x14ac:dyDescent="0.2">
      <c r="A203" s="69" t="s">
        <v>186</v>
      </c>
      <c r="B203" s="83">
        <f t="shared" si="18"/>
        <v>254.47499999999997</v>
      </c>
      <c r="C203" s="82">
        <v>6.7232496697490082E-2</v>
      </c>
      <c r="D203" s="83">
        <f t="shared" si="19"/>
        <v>241.75125</v>
      </c>
      <c r="E203" s="82">
        <v>6.3870871862615586E-2</v>
      </c>
      <c r="F203" s="72"/>
      <c r="G203" s="16">
        <f t="shared" si="24"/>
        <v>0</v>
      </c>
      <c r="H203" s="16">
        <f t="shared" si="25"/>
        <v>0</v>
      </c>
    </row>
    <row r="204" spans="1:8" outlineLevel="1" x14ac:dyDescent="0.2">
      <c r="A204" s="69" t="s">
        <v>187</v>
      </c>
      <c r="B204" s="83">
        <f t="shared" si="18"/>
        <v>154.88718750000001</v>
      </c>
      <c r="C204" s="82">
        <v>4.092131770145311E-2</v>
      </c>
      <c r="D204" s="83">
        <f t="shared" si="19"/>
        <v>147.14282812499999</v>
      </c>
      <c r="E204" s="82">
        <v>3.8875251816380449E-2</v>
      </c>
      <c r="F204" s="15"/>
      <c r="G204" s="16">
        <f t="shared" si="20"/>
        <v>0</v>
      </c>
      <c r="H204" s="16">
        <f t="shared" si="21"/>
        <v>0</v>
      </c>
    </row>
    <row r="205" spans="1:8" ht="16" outlineLevel="1" thickBot="1" x14ac:dyDescent="0.25">
      <c r="A205" s="69" t="s">
        <v>188</v>
      </c>
      <c r="B205" s="83">
        <f t="shared" si="18"/>
        <v>167.36625000000001</v>
      </c>
      <c r="C205" s="82">
        <v>4.4218295904887718E-2</v>
      </c>
      <c r="D205" s="83">
        <f t="shared" si="19"/>
        <v>158.99793750000001</v>
      </c>
      <c r="E205" s="82">
        <v>4.2007381109643332E-2</v>
      </c>
      <c r="F205" s="15"/>
      <c r="G205" s="16">
        <f t="shared" si="20"/>
        <v>0</v>
      </c>
      <c r="H205" s="16">
        <f t="shared" si="21"/>
        <v>0</v>
      </c>
    </row>
    <row r="206" spans="1:8" ht="17" thickBot="1" x14ac:dyDescent="0.25">
      <c r="A206" s="20" t="s">
        <v>189</v>
      </c>
      <c r="B206" s="21" t="s">
        <v>8</v>
      </c>
      <c r="C206" s="22" t="s">
        <v>9</v>
      </c>
      <c r="D206" s="21" t="s">
        <v>8</v>
      </c>
      <c r="E206" s="22" t="s">
        <v>9</v>
      </c>
      <c r="F206" s="23">
        <f>SUM(F207:F211)</f>
        <v>0</v>
      </c>
      <c r="G206" s="23">
        <f>SUM(G207:G211)</f>
        <v>0</v>
      </c>
      <c r="H206" s="24">
        <f>SUM(H207:H211)</f>
        <v>0</v>
      </c>
    </row>
    <row r="207" spans="1:8" ht="16" outlineLevel="1" x14ac:dyDescent="0.2">
      <c r="A207" s="4" t="s">
        <v>190</v>
      </c>
      <c r="B207" s="89">
        <f t="shared" si="18"/>
        <v>293.27694000000002</v>
      </c>
      <c r="C207" s="87">
        <v>7.7484000000000011E-2</v>
      </c>
      <c r="D207" s="89">
        <f t="shared" si="19"/>
        <v>278.61309299999999</v>
      </c>
      <c r="E207" s="85">
        <v>7.3609800000000003E-2</v>
      </c>
      <c r="F207" s="13"/>
      <c r="G207" s="14">
        <f t="shared" ref="G207:G211" si="26">B207*F207</f>
        <v>0</v>
      </c>
      <c r="H207" s="14">
        <f t="shared" ref="H207:H211" si="27">D207*F207</f>
        <v>0</v>
      </c>
    </row>
    <row r="208" spans="1:8" ht="16" outlineLevel="1" x14ac:dyDescent="0.2">
      <c r="A208" s="25" t="s">
        <v>191</v>
      </c>
      <c r="B208" s="90">
        <f t="shared" si="18"/>
        <v>293.27694000000002</v>
      </c>
      <c r="C208" s="82">
        <v>7.7484000000000011E-2</v>
      </c>
      <c r="D208" s="90">
        <f t="shared" si="19"/>
        <v>278.61309299999999</v>
      </c>
      <c r="E208" s="85">
        <v>7.3609800000000003E-2</v>
      </c>
      <c r="F208" s="15"/>
      <c r="G208" s="16">
        <f t="shared" si="26"/>
        <v>0</v>
      </c>
      <c r="H208" s="16">
        <f t="shared" si="27"/>
        <v>0</v>
      </c>
    </row>
    <row r="209" spans="1:8" ht="16" outlineLevel="1" x14ac:dyDescent="0.2">
      <c r="A209" s="25" t="s">
        <v>192</v>
      </c>
      <c r="B209" s="90">
        <f t="shared" si="18"/>
        <v>293.27694000000002</v>
      </c>
      <c r="C209" s="82">
        <v>7.7484000000000011E-2</v>
      </c>
      <c r="D209" s="90">
        <f t="shared" si="19"/>
        <v>278.61309299999999</v>
      </c>
      <c r="E209" s="85">
        <v>7.3609800000000003E-2</v>
      </c>
      <c r="F209" s="15"/>
      <c r="G209" s="16">
        <f t="shared" si="26"/>
        <v>0</v>
      </c>
      <c r="H209" s="16">
        <f t="shared" si="27"/>
        <v>0</v>
      </c>
    </row>
    <row r="210" spans="1:8" ht="16" outlineLevel="1" x14ac:dyDescent="0.2">
      <c r="A210" s="25" t="s">
        <v>193</v>
      </c>
      <c r="B210" s="90">
        <f t="shared" si="18"/>
        <v>293.27694000000002</v>
      </c>
      <c r="C210" s="82">
        <v>7.7484000000000011E-2</v>
      </c>
      <c r="D210" s="90">
        <f t="shared" si="19"/>
        <v>278.61309299999999</v>
      </c>
      <c r="E210" s="85">
        <v>7.3609800000000003E-2</v>
      </c>
      <c r="F210" s="15"/>
      <c r="G210" s="16">
        <f t="shared" si="26"/>
        <v>0</v>
      </c>
      <c r="H210" s="16">
        <f t="shared" si="27"/>
        <v>0</v>
      </c>
    </row>
    <row r="211" spans="1:8" ht="17" outlineLevel="1" thickBot="1" x14ac:dyDescent="0.25">
      <c r="A211" s="26" t="s">
        <v>194</v>
      </c>
      <c r="B211" s="91">
        <f t="shared" si="18"/>
        <v>293.27694000000002</v>
      </c>
      <c r="C211" s="88">
        <v>7.7484000000000011E-2</v>
      </c>
      <c r="D211" s="91">
        <f t="shared" si="19"/>
        <v>278.61309299999999</v>
      </c>
      <c r="E211" s="86">
        <v>7.3609800000000003E-2</v>
      </c>
      <c r="F211" s="27"/>
      <c r="G211" s="28">
        <f t="shared" si="26"/>
        <v>0</v>
      </c>
      <c r="H211" s="28">
        <f t="shared" si="27"/>
        <v>0</v>
      </c>
    </row>
    <row r="212" spans="1:8" ht="17" thickBot="1" x14ac:dyDescent="0.25">
      <c r="A212" s="180" t="s">
        <v>195</v>
      </c>
      <c r="B212" s="181"/>
      <c r="C212" s="181"/>
      <c r="D212" s="181"/>
      <c r="E212" s="29"/>
      <c r="F212" s="79">
        <f>F9+F206</f>
        <v>0</v>
      </c>
      <c r="G212" s="78">
        <f>G9+G206</f>
        <v>0</v>
      </c>
      <c r="H212" s="30">
        <f>H9+H206</f>
        <v>0</v>
      </c>
    </row>
    <row r="215" spans="1:8" ht="48" x14ac:dyDescent="0.2">
      <c r="D215" s="31" t="s">
        <v>196</v>
      </c>
      <c r="E215" s="32"/>
      <c r="F215" s="32">
        <f>F212*4.25*1.05</f>
        <v>0</v>
      </c>
    </row>
  </sheetData>
  <sortState ref="A10:I34">
    <sortCondition ref="A10:A34"/>
  </sortState>
  <mergeCells count="10">
    <mergeCell ref="A7:H7"/>
    <mergeCell ref="B8:C8"/>
    <mergeCell ref="D8:E8"/>
    <mergeCell ref="A212:D212"/>
    <mergeCell ref="A2:A6"/>
    <mergeCell ref="B2:H2"/>
    <mergeCell ref="B3:H3"/>
    <mergeCell ref="B4:H4"/>
    <mergeCell ref="B5:H5"/>
    <mergeCell ref="B6:H6"/>
  </mergeCells>
  <hyperlinks>
    <hyperlink ref="A7" r:id="rId1" xr:uid="{00000000-0004-0000-0000-000000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CB06-2E69-0344-B345-8F81573BE812}">
  <dimension ref="A1:H281"/>
  <sheetViews>
    <sheetView workbookViewId="0">
      <selection activeCell="F283" sqref="F283"/>
    </sheetView>
  </sheetViews>
  <sheetFormatPr baseColWidth="10" defaultColWidth="8.6640625" defaultRowHeight="15" outlineLevelRow="1" x14ac:dyDescent="0.2"/>
  <cols>
    <col min="1" max="1" width="65.1640625" style="1" customWidth="1"/>
    <col min="2" max="3" width="10.33203125" style="1" customWidth="1"/>
    <col min="4" max="4" width="10" style="1" customWidth="1"/>
    <col min="5" max="5" width="11.1640625" style="1" customWidth="1"/>
    <col min="6" max="7" width="11" style="1" customWidth="1"/>
    <col min="8" max="8" width="28.1640625" style="1" customWidth="1"/>
  </cols>
  <sheetData>
    <row r="1" spans="1:8" x14ac:dyDescent="0.2">
      <c r="H1" s="3">
        <v>45210</v>
      </c>
    </row>
    <row r="2" spans="1:8" ht="15" customHeight="1" x14ac:dyDescent="0.2">
      <c r="A2" s="182"/>
      <c r="B2" s="194" t="s">
        <v>537</v>
      </c>
      <c r="C2" s="194"/>
      <c r="D2" s="194"/>
      <c r="E2" s="194"/>
      <c r="F2" s="194"/>
      <c r="G2" s="194"/>
      <c r="H2" s="194"/>
    </row>
    <row r="3" spans="1:8" ht="14" customHeight="1" x14ac:dyDescent="0.2">
      <c r="A3" s="193"/>
      <c r="B3" s="194" t="s">
        <v>538</v>
      </c>
      <c r="C3" s="194"/>
      <c r="D3" s="194"/>
      <c r="E3" s="194"/>
      <c r="F3" s="194"/>
      <c r="G3" s="194"/>
      <c r="H3" s="194"/>
    </row>
    <row r="4" spans="1:8" ht="14" customHeight="1" x14ac:dyDescent="0.2">
      <c r="A4" s="193"/>
      <c r="B4" s="194" t="s">
        <v>585</v>
      </c>
      <c r="C4" s="194"/>
      <c r="D4" s="194"/>
      <c r="E4" s="194"/>
      <c r="F4" s="194"/>
      <c r="G4" s="194"/>
      <c r="H4" s="194"/>
    </row>
    <row r="5" spans="1:8" ht="21" customHeight="1" x14ac:dyDescent="0.2">
      <c r="A5" s="193"/>
      <c r="B5" s="192" t="s">
        <v>522</v>
      </c>
      <c r="C5" s="192"/>
      <c r="D5" s="192"/>
      <c r="E5" s="192"/>
      <c r="F5" s="192"/>
      <c r="G5" s="192"/>
      <c r="H5" s="192"/>
    </row>
    <row r="6" spans="1:8" ht="17" customHeight="1" x14ac:dyDescent="0.2">
      <c r="A6" s="193"/>
      <c r="B6" s="194" t="s">
        <v>3</v>
      </c>
      <c r="C6" s="194"/>
      <c r="D6" s="194"/>
      <c r="E6" s="194"/>
      <c r="F6" s="194"/>
      <c r="G6" s="194"/>
      <c r="H6" s="194"/>
    </row>
    <row r="7" spans="1:8" ht="34" customHeight="1" x14ac:dyDescent="0.2">
      <c r="A7" s="175" t="s">
        <v>300</v>
      </c>
      <c r="B7" s="191"/>
      <c r="C7" s="191"/>
      <c r="D7" s="191"/>
      <c r="E7" s="191"/>
      <c r="F7" s="191"/>
      <c r="G7" s="191"/>
      <c r="H7" s="191"/>
    </row>
    <row r="8" spans="1:8" ht="17" customHeight="1" x14ac:dyDescent="0.2">
      <c r="A8" s="111" t="s">
        <v>5</v>
      </c>
      <c r="B8" s="195" t="s">
        <v>584</v>
      </c>
      <c r="C8" s="196"/>
      <c r="D8" s="197"/>
      <c r="E8" s="195" t="s">
        <v>523</v>
      </c>
      <c r="F8" s="196"/>
      <c r="G8" s="197"/>
      <c r="H8" s="126" t="s">
        <v>583</v>
      </c>
    </row>
    <row r="9" spans="1:8" ht="19" customHeight="1" thickBot="1" x14ac:dyDescent="0.25">
      <c r="A9" s="112" t="s">
        <v>7</v>
      </c>
      <c r="B9" s="172" t="s">
        <v>580</v>
      </c>
      <c r="C9" s="172" t="s">
        <v>581</v>
      </c>
      <c r="D9" s="172" t="s">
        <v>582</v>
      </c>
      <c r="E9" s="172" t="s">
        <v>580</v>
      </c>
      <c r="F9" s="172" t="s">
        <v>581</v>
      </c>
      <c r="G9" s="172" t="s">
        <v>582</v>
      </c>
      <c r="H9" s="127">
        <f>SUM(H10:H251)</f>
        <v>0</v>
      </c>
    </row>
    <row r="10" spans="1:8" outlineLevel="1" x14ac:dyDescent="0.2">
      <c r="A10" s="69" t="s">
        <v>10</v>
      </c>
      <c r="B10" s="159">
        <v>8.5897291941875817</v>
      </c>
      <c r="C10" s="160">
        <v>20.571043593130778</v>
      </c>
      <c r="D10" s="160">
        <v>39.565528401585205</v>
      </c>
      <c r="E10" s="113"/>
      <c r="F10" s="113"/>
      <c r="G10" s="113"/>
      <c r="H10" s="128">
        <f>(B10*E10)+(C10*F10)+(D10*G10)</f>
        <v>0</v>
      </c>
    </row>
    <row r="11" spans="1:8" outlineLevel="1" x14ac:dyDescent="0.2">
      <c r="A11" s="69" t="s">
        <v>11</v>
      </c>
      <c r="B11" s="159">
        <v>6.4965719947159828</v>
      </c>
      <c r="C11" s="159">
        <v>15.525039630118888</v>
      </c>
      <c r="D11" s="159">
        <v>29.84729854689564</v>
      </c>
      <c r="E11" s="114"/>
      <c r="F11" s="113"/>
      <c r="G11" s="113"/>
      <c r="H11" s="128">
        <f>(B11*E11)+(C11*F11)+(D11*G11)</f>
        <v>0</v>
      </c>
    </row>
    <row r="12" spans="1:8" outlineLevel="1" x14ac:dyDescent="0.2">
      <c r="A12" s="69" t="s">
        <v>301</v>
      </c>
      <c r="B12" s="159">
        <v>6.4965719947159828</v>
      </c>
      <c r="C12" s="159">
        <v>15.525039630118888</v>
      </c>
      <c r="D12" s="159">
        <v>29.84729854689564</v>
      </c>
      <c r="E12" s="114"/>
      <c r="F12" s="113"/>
      <c r="G12" s="113"/>
      <c r="H12" s="128">
        <f t="shared" ref="H12:H75" si="0">(B12*E12)+(C12*F12)+(D12*G12)</f>
        <v>0</v>
      </c>
    </row>
    <row r="13" spans="1:8" outlineLevel="1" x14ac:dyDescent="0.2">
      <c r="A13" s="69" t="s">
        <v>302</v>
      </c>
      <c r="B13" s="159">
        <v>12.868143989431966</v>
      </c>
      <c r="C13" s="159">
        <v>30.885079260237777</v>
      </c>
      <c r="D13" s="159">
        <v>59.42959709379128</v>
      </c>
      <c r="E13" s="114"/>
      <c r="F13" s="113"/>
      <c r="G13" s="113"/>
      <c r="H13" s="128">
        <f t="shared" si="0"/>
        <v>0</v>
      </c>
    </row>
    <row r="14" spans="1:8" outlineLevel="1" x14ac:dyDescent="0.2">
      <c r="A14" s="69" t="s">
        <v>303</v>
      </c>
      <c r="B14" s="159">
        <v>5.3381043593130775</v>
      </c>
      <c r="C14" s="159">
        <v>12.732305151915455</v>
      </c>
      <c r="D14" s="159">
        <v>24.468698811096434</v>
      </c>
      <c r="E14" s="114"/>
      <c r="F14" s="113"/>
      <c r="G14" s="113"/>
      <c r="H14" s="128">
        <f t="shared" si="0"/>
        <v>0</v>
      </c>
    </row>
    <row r="15" spans="1:8" outlineLevel="1" x14ac:dyDescent="0.2">
      <c r="A15" s="69" t="s">
        <v>304</v>
      </c>
      <c r="B15" s="159">
        <v>6.4249999999999998</v>
      </c>
      <c r="C15" s="159">
        <v>15.352500000000001</v>
      </c>
      <c r="D15" s="159">
        <v>29.515000000000001</v>
      </c>
      <c r="E15" s="114"/>
      <c r="F15" s="113"/>
      <c r="G15" s="113"/>
      <c r="H15" s="128">
        <f t="shared" si="0"/>
        <v>0</v>
      </c>
    </row>
    <row r="16" spans="1:8" ht="16" outlineLevel="1" x14ac:dyDescent="0.2">
      <c r="A16" s="115" t="s">
        <v>305</v>
      </c>
      <c r="B16" s="159">
        <v>7.0302737120211365</v>
      </c>
      <c r="C16" s="159">
        <v>16.764215653896962</v>
      </c>
      <c r="D16" s="159">
        <v>32.135494055482162</v>
      </c>
      <c r="E16" s="114"/>
      <c r="F16" s="113"/>
      <c r="G16" s="113"/>
      <c r="H16" s="128">
        <f t="shared" si="0"/>
        <v>0</v>
      </c>
    </row>
    <row r="17" spans="1:8" outlineLevel="1" x14ac:dyDescent="0.2">
      <c r="A17" s="69" t="s">
        <v>190</v>
      </c>
      <c r="B17" s="159">
        <v>6.7282655217965646</v>
      </c>
      <c r="C17" s="159">
        <v>16.083586525759578</v>
      </c>
      <c r="D17" s="159">
        <v>30.923018494055484</v>
      </c>
      <c r="E17" s="114"/>
      <c r="F17" s="113"/>
      <c r="G17" s="113"/>
      <c r="H17" s="128">
        <f t="shared" si="0"/>
        <v>0</v>
      </c>
    </row>
    <row r="18" spans="1:8" outlineLevel="1" x14ac:dyDescent="0.2">
      <c r="A18" s="69" t="s">
        <v>306</v>
      </c>
      <c r="B18" s="159">
        <v>6.0679389696169066</v>
      </c>
      <c r="C18" s="159">
        <v>14.491727873183613</v>
      </c>
      <c r="D18" s="159">
        <v>27.857216644649924</v>
      </c>
      <c r="E18" s="114"/>
      <c r="F18" s="113"/>
      <c r="G18" s="113"/>
      <c r="H18" s="128">
        <f t="shared" si="0"/>
        <v>0</v>
      </c>
    </row>
    <row r="19" spans="1:8" outlineLevel="1" x14ac:dyDescent="0.2">
      <c r="A19" s="69" t="s">
        <v>307</v>
      </c>
      <c r="B19" s="159">
        <v>5.7377756935270812</v>
      </c>
      <c r="C19" s="159">
        <v>13.695798546895643</v>
      </c>
      <c r="D19" s="159">
        <v>26.324315719947165</v>
      </c>
      <c r="E19" s="114"/>
      <c r="F19" s="113"/>
      <c r="G19" s="113"/>
      <c r="H19" s="128">
        <f t="shared" si="0"/>
        <v>0</v>
      </c>
    </row>
    <row r="20" spans="1:8" outlineLevel="1" x14ac:dyDescent="0.2">
      <c r="A20" s="69" t="s">
        <v>308</v>
      </c>
      <c r="B20" s="159">
        <v>4.9905640686922048</v>
      </c>
      <c r="C20" s="159">
        <v>11.894484808454425</v>
      </c>
      <c r="D20" s="159">
        <v>22.855118890356671</v>
      </c>
      <c r="E20" s="114"/>
      <c r="F20" s="113"/>
      <c r="G20" s="113"/>
      <c r="H20" s="128">
        <f t="shared" si="0"/>
        <v>0</v>
      </c>
    </row>
    <row r="21" spans="1:8" outlineLevel="1" x14ac:dyDescent="0.2">
      <c r="A21" s="69" t="s">
        <v>309</v>
      </c>
      <c r="B21" s="159">
        <v>5.0774491413474232</v>
      </c>
      <c r="C21" s="159">
        <v>12.103939894319684</v>
      </c>
      <c r="D21" s="159">
        <v>23.258513870541613</v>
      </c>
      <c r="E21" s="114"/>
      <c r="F21" s="113"/>
      <c r="G21" s="113"/>
      <c r="H21" s="128">
        <f t="shared" si="0"/>
        <v>0</v>
      </c>
    </row>
    <row r="22" spans="1:8" outlineLevel="1" x14ac:dyDescent="0.2">
      <c r="A22" s="69" t="s">
        <v>310</v>
      </c>
      <c r="B22" s="159">
        <v>5.0774491413474232</v>
      </c>
      <c r="C22" s="159">
        <v>12.103939894319684</v>
      </c>
      <c r="D22" s="159">
        <v>23.258513870541613</v>
      </c>
      <c r="E22" s="114"/>
      <c r="F22" s="113"/>
      <c r="G22" s="113"/>
      <c r="H22" s="128">
        <f t="shared" si="0"/>
        <v>0</v>
      </c>
    </row>
    <row r="23" spans="1:8" outlineLevel="1" x14ac:dyDescent="0.2">
      <c r="A23" s="69" t="s">
        <v>311</v>
      </c>
      <c r="B23" s="159">
        <v>7.0758058124174381</v>
      </c>
      <c r="C23" s="159">
        <v>16.921406869220608</v>
      </c>
      <c r="D23" s="159">
        <v>32.53659841479525</v>
      </c>
      <c r="E23" s="114"/>
      <c r="F23" s="113"/>
      <c r="G23" s="113"/>
      <c r="H23" s="128">
        <f t="shared" si="0"/>
        <v>0</v>
      </c>
    </row>
    <row r="24" spans="1:8" outlineLevel="1" x14ac:dyDescent="0.2">
      <c r="A24" s="69" t="s">
        <v>312</v>
      </c>
      <c r="B24" s="159">
        <v>5.801491413474241</v>
      </c>
      <c r="C24" s="159">
        <v>13.84939894319683</v>
      </c>
      <c r="D24" s="159">
        <v>26.620138705416121</v>
      </c>
      <c r="E24" s="114"/>
      <c r="F24" s="113"/>
      <c r="G24" s="113"/>
      <c r="H24" s="128">
        <f t="shared" si="0"/>
        <v>0</v>
      </c>
    </row>
    <row r="25" spans="1:8" outlineLevel="1" x14ac:dyDescent="0.2">
      <c r="A25" s="69" t="s">
        <v>24</v>
      </c>
      <c r="B25" s="159">
        <v>7.0758058124174381</v>
      </c>
      <c r="C25" s="159">
        <v>16.921406869220608</v>
      </c>
      <c r="D25" s="159">
        <v>32.53659841479525</v>
      </c>
      <c r="E25" s="114"/>
      <c r="F25" s="113"/>
      <c r="G25" s="113"/>
      <c r="H25" s="128">
        <f t="shared" si="0"/>
        <v>0</v>
      </c>
    </row>
    <row r="26" spans="1:8" outlineLevel="1" x14ac:dyDescent="0.2">
      <c r="A26" s="69" t="s">
        <v>313</v>
      </c>
      <c r="B26" s="159">
        <v>6.4386486129458378</v>
      </c>
      <c r="C26" s="159">
        <v>15.385402906208718</v>
      </c>
      <c r="D26" s="159">
        <v>29.57836856010568</v>
      </c>
      <c r="E26" s="114"/>
      <c r="F26" s="113"/>
      <c r="G26" s="113"/>
      <c r="H26" s="128">
        <f t="shared" si="0"/>
        <v>0</v>
      </c>
    </row>
    <row r="27" spans="1:8" outlineLevel="1" x14ac:dyDescent="0.2">
      <c r="A27" s="69" t="s">
        <v>314</v>
      </c>
      <c r="B27" s="159">
        <v>6.4249999999999998</v>
      </c>
      <c r="C27" s="159">
        <v>15.352500000000001</v>
      </c>
      <c r="D27" s="159">
        <v>29.515000000000001</v>
      </c>
      <c r="E27" s="114"/>
      <c r="F27" s="113"/>
      <c r="G27" s="113"/>
      <c r="H27" s="128">
        <f t="shared" si="0"/>
        <v>0</v>
      </c>
    </row>
    <row r="28" spans="1:8" outlineLevel="1" x14ac:dyDescent="0.2">
      <c r="A28" s="69" t="s">
        <v>315</v>
      </c>
      <c r="B28" s="159">
        <v>4.7588705416116257</v>
      </c>
      <c r="C28" s="159">
        <v>11.335937912813739</v>
      </c>
      <c r="D28" s="159">
        <v>21.779398943196831</v>
      </c>
      <c r="E28" s="114"/>
      <c r="F28" s="113"/>
      <c r="G28" s="113"/>
      <c r="H28" s="128">
        <f t="shared" si="0"/>
        <v>0</v>
      </c>
    </row>
    <row r="29" spans="1:8" outlineLevel="1" x14ac:dyDescent="0.2">
      <c r="A29" s="69" t="s">
        <v>316</v>
      </c>
      <c r="B29" s="159">
        <v>5.5697978863936584</v>
      </c>
      <c r="C29" s="159">
        <v>13.29085204755614</v>
      </c>
      <c r="D29" s="159">
        <v>25.544418758256271</v>
      </c>
      <c r="E29" s="114"/>
      <c r="F29" s="113"/>
      <c r="G29" s="113"/>
      <c r="H29" s="128">
        <f t="shared" si="0"/>
        <v>0</v>
      </c>
    </row>
    <row r="30" spans="1:8" outlineLevel="1" x14ac:dyDescent="0.2">
      <c r="A30" s="69" t="s">
        <v>317</v>
      </c>
      <c r="B30" s="159">
        <v>6.8441122853368563</v>
      </c>
      <c r="C30" s="159">
        <v>16.362859973579923</v>
      </c>
      <c r="D30" s="159">
        <v>31.460878467635407</v>
      </c>
      <c r="E30" s="114"/>
      <c r="F30" s="113"/>
      <c r="G30" s="113"/>
      <c r="H30" s="128">
        <f t="shared" si="0"/>
        <v>0</v>
      </c>
    </row>
    <row r="31" spans="1:8" outlineLevel="1" x14ac:dyDescent="0.2">
      <c r="A31" s="69" t="s">
        <v>318</v>
      </c>
      <c r="B31" s="159">
        <v>5.2917656538969622</v>
      </c>
      <c r="C31" s="159">
        <v>12.620595772787318</v>
      </c>
      <c r="D31" s="159">
        <v>24.253554821664469</v>
      </c>
      <c r="E31" s="114"/>
      <c r="F31" s="113"/>
      <c r="G31" s="113"/>
      <c r="H31" s="128">
        <f t="shared" si="0"/>
        <v>0</v>
      </c>
    </row>
    <row r="32" spans="1:8" outlineLevel="1" x14ac:dyDescent="0.2">
      <c r="A32" s="69" t="s">
        <v>319</v>
      </c>
      <c r="B32" s="159">
        <v>13.300535006605019</v>
      </c>
      <c r="C32" s="159">
        <v>31.927450462351384</v>
      </c>
      <c r="D32" s="159">
        <v>61.437126816380449</v>
      </c>
      <c r="E32" s="114"/>
      <c r="F32" s="113"/>
      <c r="G32" s="113"/>
      <c r="H32" s="128">
        <f t="shared" si="0"/>
        <v>0</v>
      </c>
    </row>
    <row r="33" spans="1:8" outlineLevel="1" x14ac:dyDescent="0.2">
      <c r="A33" s="69" t="s">
        <v>320</v>
      </c>
      <c r="B33" s="159">
        <v>8.709245178335534</v>
      </c>
      <c r="C33" s="159">
        <v>20.859162483487452</v>
      </c>
      <c r="D33" s="159">
        <v>40.120424042272127</v>
      </c>
      <c r="E33" s="114"/>
      <c r="F33" s="113"/>
      <c r="G33" s="113"/>
      <c r="H33" s="128">
        <f t="shared" si="0"/>
        <v>0</v>
      </c>
    </row>
    <row r="34" spans="1:8" outlineLevel="1" x14ac:dyDescent="0.2">
      <c r="A34" s="69" t="s">
        <v>321</v>
      </c>
      <c r="B34" s="159">
        <v>4.9326406869220607</v>
      </c>
      <c r="C34" s="159">
        <v>11.754848084544253</v>
      </c>
      <c r="D34" s="159">
        <v>22.586188903566711</v>
      </c>
      <c r="E34" s="114"/>
      <c r="F34" s="113"/>
      <c r="G34" s="113"/>
      <c r="H34" s="128">
        <f t="shared" si="0"/>
        <v>0</v>
      </c>
    </row>
    <row r="35" spans="1:8" outlineLevel="1" x14ac:dyDescent="0.2">
      <c r="A35" s="69" t="s">
        <v>322</v>
      </c>
      <c r="B35" s="159">
        <v>4.9326406869220607</v>
      </c>
      <c r="C35" s="159">
        <v>11.754848084544253</v>
      </c>
      <c r="D35" s="159">
        <v>22.586188903566711</v>
      </c>
      <c r="E35" s="114"/>
      <c r="F35" s="113"/>
      <c r="G35" s="113"/>
      <c r="H35" s="128">
        <f t="shared" si="0"/>
        <v>0</v>
      </c>
    </row>
    <row r="36" spans="1:8" outlineLevel="1" x14ac:dyDescent="0.2">
      <c r="A36" s="69" t="s">
        <v>33</v>
      </c>
      <c r="B36" s="159">
        <v>6.0679389696169066</v>
      </c>
      <c r="C36" s="159">
        <v>14.491727873183613</v>
      </c>
      <c r="D36" s="159">
        <v>27.857216644649924</v>
      </c>
      <c r="E36" s="114"/>
      <c r="F36" s="113"/>
      <c r="G36" s="113"/>
      <c r="H36" s="128">
        <f t="shared" si="0"/>
        <v>0</v>
      </c>
    </row>
    <row r="37" spans="1:8" outlineLevel="1" x14ac:dyDescent="0.2">
      <c r="A37" s="69" t="s">
        <v>323</v>
      </c>
      <c r="B37" s="159">
        <v>6.4249999999999998</v>
      </c>
      <c r="C37" s="159">
        <v>15.352500000000001</v>
      </c>
      <c r="D37" s="159">
        <v>29.515000000000001</v>
      </c>
      <c r="E37" s="114"/>
      <c r="F37" s="113"/>
      <c r="G37" s="113"/>
      <c r="H37" s="128">
        <f t="shared" si="0"/>
        <v>0</v>
      </c>
    </row>
    <row r="38" spans="1:8" outlineLevel="1" x14ac:dyDescent="0.2">
      <c r="A38" s="69" t="s">
        <v>324</v>
      </c>
      <c r="B38" s="159">
        <v>6.8933471598414773</v>
      </c>
      <c r="C38" s="159">
        <v>16.481551188903563</v>
      </c>
      <c r="D38" s="159">
        <v>31.689468956406863</v>
      </c>
      <c r="E38" s="114"/>
      <c r="F38" s="113"/>
      <c r="G38" s="113"/>
      <c r="H38" s="128">
        <f t="shared" si="0"/>
        <v>0</v>
      </c>
    </row>
    <row r="39" spans="1:8" outlineLevel="1" x14ac:dyDescent="0.2">
      <c r="A39" s="69" t="s">
        <v>35</v>
      </c>
      <c r="B39" s="159">
        <v>5.6822787318361936</v>
      </c>
      <c r="C39" s="159">
        <v>13.562011228533683</v>
      </c>
      <c r="D39" s="159">
        <v>26.066651254953761</v>
      </c>
      <c r="E39" s="114"/>
      <c r="F39" s="113"/>
      <c r="G39" s="113"/>
      <c r="H39" s="128">
        <f t="shared" si="0"/>
        <v>0</v>
      </c>
    </row>
    <row r="40" spans="1:8" outlineLevel="1" x14ac:dyDescent="0.2">
      <c r="A40" s="69" t="s">
        <v>325</v>
      </c>
      <c r="B40" s="159">
        <v>4.9616023778071332</v>
      </c>
      <c r="C40" s="159">
        <v>11.824666446499339</v>
      </c>
      <c r="D40" s="159">
        <v>22.720653896961693</v>
      </c>
      <c r="E40" s="114"/>
      <c r="F40" s="113"/>
      <c r="G40" s="113"/>
      <c r="H40" s="128">
        <f t="shared" si="0"/>
        <v>0</v>
      </c>
    </row>
    <row r="41" spans="1:8" outlineLevel="1" x14ac:dyDescent="0.2">
      <c r="A41" s="69" t="s">
        <v>326</v>
      </c>
      <c r="B41" s="159">
        <v>7.0584287978863935</v>
      </c>
      <c r="C41" s="159">
        <v>16.879515852047557</v>
      </c>
      <c r="D41" s="159">
        <v>32.455919418758263</v>
      </c>
      <c r="E41" s="114"/>
      <c r="F41" s="113"/>
      <c r="G41" s="113"/>
      <c r="H41" s="128">
        <f t="shared" si="0"/>
        <v>0</v>
      </c>
    </row>
    <row r="42" spans="1:8" outlineLevel="1" x14ac:dyDescent="0.2">
      <c r="A42" s="69" t="s">
        <v>327</v>
      </c>
      <c r="B42" s="159">
        <v>6.7282655217965646</v>
      </c>
      <c r="C42" s="159">
        <v>16.083586525759578</v>
      </c>
      <c r="D42" s="159">
        <v>30.923018494055484</v>
      </c>
      <c r="E42" s="114"/>
      <c r="F42" s="113"/>
      <c r="G42" s="113"/>
      <c r="H42" s="128">
        <f t="shared" si="0"/>
        <v>0</v>
      </c>
    </row>
    <row r="43" spans="1:8" outlineLevel="1" x14ac:dyDescent="0.2">
      <c r="A43" s="69" t="s">
        <v>328</v>
      </c>
      <c r="B43" s="159">
        <v>6.9599590488771472</v>
      </c>
      <c r="C43" s="159">
        <v>16.642133421400267</v>
      </c>
      <c r="D43" s="159">
        <v>31.99873844121533</v>
      </c>
      <c r="E43" s="114"/>
      <c r="F43" s="113"/>
      <c r="G43" s="113"/>
      <c r="H43" s="128">
        <f t="shared" si="0"/>
        <v>0</v>
      </c>
    </row>
    <row r="44" spans="1:8" outlineLevel="1" x14ac:dyDescent="0.2">
      <c r="A44" s="69" t="s">
        <v>329</v>
      </c>
      <c r="B44" s="159">
        <v>5.4076124174372531</v>
      </c>
      <c r="C44" s="159">
        <v>12.899869220607664</v>
      </c>
      <c r="D44" s="159">
        <v>24.791414795244393</v>
      </c>
      <c r="E44" s="114"/>
      <c r="F44" s="113"/>
      <c r="G44" s="113"/>
      <c r="H44" s="128">
        <f t="shared" si="0"/>
        <v>0</v>
      </c>
    </row>
    <row r="45" spans="1:8" outlineLevel="1" x14ac:dyDescent="0.2">
      <c r="A45" s="69" t="s">
        <v>330</v>
      </c>
      <c r="B45" s="159">
        <v>5.6277212681638042</v>
      </c>
      <c r="C45" s="159">
        <v>13.430488771466317</v>
      </c>
      <c r="D45" s="159">
        <v>25.813348745046241</v>
      </c>
      <c r="E45" s="114"/>
      <c r="F45" s="113"/>
      <c r="G45" s="113"/>
      <c r="H45" s="128">
        <f t="shared" si="0"/>
        <v>0</v>
      </c>
    </row>
    <row r="46" spans="1:8" outlineLevel="1" x14ac:dyDescent="0.2">
      <c r="A46" s="69" t="s">
        <v>331</v>
      </c>
      <c r="B46" s="159">
        <v>6.4249999999999998</v>
      </c>
      <c r="C46" s="159">
        <v>15.352500000000001</v>
      </c>
      <c r="D46" s="159">
        <v>29.515000000000001</v>
      </c>
      <c r="E46" s="114"/>
      <c r="F46" s="113"/>
      <c r="G46" s="113"/>
      <c r="H46" s="128">
        <f t="shared" si="0"/>
        <v>0</v>
      </c>
    </row>
    <row r="47" spans="1:8" outlineLevel="1" x14ac:dyDescent="0.2">
      <c r="A47" s="69" t="s">
        <v>332</v>
      </c>
      <c r="B47" s="159">
        <v>5.2917656538969622</v>
      </c>
      <c r="C47" s="159">
        <v>12.620595772787318</v>
      </c>
      <c r="D47" s="159">
        <v>24.253554821664469</v>
      </c>
      <c r="E47" s="114"/>
      <c r="F47" s="113"/>
      <c r="G47" s="113"/>
      <c r="H47" s="128">
        <f t="shared" si="0"/>
        <v>0</v>
      </c>
    </row>
    <row r="48" spans="1:8" outlineLevel="1" x14ac:dyDescent="0.2">
      <c r="A48" s="69" t="s">
        <v>333</v>
      </c>
      <c r="B48" s="159">
        <v>5.4076124174372531</v>
      </c>
      <c r="C48" s="159">
        <v>12.899869220607664</v>
      </c>
      <c r="D48" s="159">
        <v>24.791414795244393</v>
      </c>
      <c r="E48" s="114"/>
      <c r="F48" s="113"/>
      <c r="G48" s="113"/>
      <c r="H48" s="128">
        <f t="shared" si="0"/>
        <v>0</v>
      </c>
    </row>
    <row r="49" spans="1:8" outlineLevel="1" x14ac:dyDescent="0.2">
      <c r="A49" s="69" t="s">
        <v>334</v>
      </c>
      <c r="B49" s="159">
        <v>7.8536657859973573</v>
      </c>
      <c r="C49" s="159">
        <v>18.796605019815058</v>
      </c>
      <c r="D49" s="159">
        <v>36.148091149273448</v>
      </c>
      <c r="E49" s="114"/>
      <c r="F49" s="113"/>
      <c r="G49" s="113"/>
      <c r="H49" s="128">
        <f t="shared" si="0"/>
        <v>0</v>
      </c>
    </row>
    <row r="50" spans="1:8" outlineLevel="1" x14ac:dyDescent="0.2">
      <c r="A50" s="69" t="s">
        <v>335</v>
      </c>
      <c r="B50" s="159">
        <v>5.0484874504623507</v>
      </c>
      <c r="C50" s="159">
        <v>12.034121532364596</v>
      </c>
      <c r="D50" s="159">
        <v>23.124048877146631</v>
      </c>
      <c r="E50" s="114"/>
      <c r="F50" s="113"/>
      <c r="G50" s="113"/>
      <c r="H50" s="128">
        <f t="shared" si="0"/>
        <v>0</v>
      </c>
    </row>
    <row r="51" spans="1:8" outlineLevel="1" x14ac:dyDescent="0.2">
      <c r="A51" s="69" t="s">
        <v>336</v>
      </c>
      <c r="B51" s="159">
        <v>6.091108322324966</v>
      </c>
      <c r="C51" s="159">
        <v>14.547582562747687</v>
      </c>
      <c r="D51" s="159">
        <v>27.964788639365917</v>
      </c>
      <c r="E51" s="114"/>
      <c r="F51" s="113"/>
      <c r="G51" s="113"/>
      <c r="H51" s="128">
        <f t="shared" si="0"/>
        <v>0</v>
      </c>
    </row>
    <row r="52" spans="1:8" outlineLevel="1" x14ac:dyDescent="0.2">
      <c r="A52" s="69" t="s">
        <v>337</v>
      </c>
      <c r="B52" s="159">
        <v>5.0774491413474232</v>
      </c>
      <c r="C52" s="159">
        <v>12.103939894319684</v>
      </c>
      <c r="D52" s="159">
        <v>23.258513870541613</v>
      </c>
      <c r="E52" s="114"/>
      <c r="F52" s="113"/>
      <c r="G52" s="113"/>
      <c r="H52" s="128">
        <f t="shared" si="0"/>
        <v>0</v>
      </c>
    </row>
    <row r="53" spans="1:8" outlineLevel="1" x14ac:dyDescent="0.2">
      <c r="A53" s="69" t="s">
        <v>48</v>
      </c>
      <c r="B53" s="159">
        <v>6.0135072655217954</v>
      </c>
      <c r="C53" s="159">
        <v>14.360508586525759</v>
      </c>
      <c r="D53" s="159">
        <v>27.604498018494056</v>
      </c>
      <c r="E53" s="114"/>
      <c r="F53" s="113"/>
      <c r="G53" s="113"/>
      <c r="H53" s="128">
        <f t="shared" si="0"/>
        <v>0</v>
      </c>
    </row>
    <row r="54" spans="1:8" outlineLevel="1" x14ac:dyDescent="0.2">
      <c r="A54" s="69" t="s">
        <v>338</v>
      </c>
      <c r="B54" s="159">
        <v>6.0331849405548201</v>
      </c>
      <c r="C54" s="159">
        <v>14.407945838837517</v>
      </c>
      <c r="D54" s="159">
        <v>27.695858652575957</v>
      </c>
      <c r="E54" s="114"/>
      <c r="F54" s="113"/>
      <c r="G54" s="113"/>
      <c r="H54" s="128">
        <f t="shared" si="0"/>
        <v>0</v>
      </c>
    </row>
    <row r="55" spans="1:8" outlineLevel="1" x14ac:dyDescent="0.2">
      <c r="A55" s="69" t="s">
        <v>339</v>
      </c>
      <c r="B55" s="159">
        <v>5.0774491413474232</v>
      </c>
      <c r="C55" s="159">
        <v>12.103939894319684</v>
      </c>
      <c r="D55" s="159">
        <v>23.258513870541613</v>
      </c>
      <c r="E55" s="114"/>
      <c r="F55" s="113"/>
      <c r="G55" s="113"/>
      <c r="H55" s="128">
        <f t="shared" si="0"/>
        <v>0</v>
      </c>
    </row>
    <row r="56" spans="1:8" outlineLevel="1" x14ac:dyDescent="0.2">
      <c r="A56" s="69" t="s">
        <v>340</v>
      </c>
      <c r="B56" s="159">
        <v>5.6277212681638042</v>
      </c>
      <c r="C56" s="159">
        <v>13.430488771466317</v>
      </c>
      <c r="D56" s="159">
        <v>25.813348745046241</v>
      </c>
      <c r="E56" s="114"/>
      <c r="F56" s="113"/>
      <c r="G56" s="113"/>
      <c r="H56" s="128">
        <f t="shared" si="0"/>
        <v>0</v>
      </c>
    </row>
    <row r="57" spans="1:8" outlineLevel="1" x14ac:dyDescent="0.2">
      <c r="A57" s="69" t="s">
        <v>341</v>
      </c>
      <c r="B57" s="159">
        <v>7.485634081902246</v>
      </c>
      <c r="C57" s="159">
        <v>17.909385733157201</v>
      </c>
      <c r="D57" s="159">
        <v>34.439372523117576</v>
      </c>
      <c r="E57" s="114"/>
      <c r="F57" s="113"/>
      <c r="G57" s="113"/>
      <c r="H57" s="128">
        <f t="shared" si="0"/>
        <v>0</v>
      </c>
    </row>
    <row r="58" spans="1:8" outlineLevel="1" x14ac:dyDescent="0.2">
      <c r="A58" s="69" t="s">
        <v>342</v>
      </c>
      <c r="B58" s="159">
        <v>6.4965719947159828</v>
      </c>
      <c r="C58" s="159">
        <v>15.525039630118888</v>
      </c>
      <c r="D58" s="159">
        <v>29.84729854689564</v>
      </c>
      <c r="E58" s="114"/>
      <c r="F58" s="113"/>
      <c r="G58" s="113"/>
      <c r="H58" s="128">
        <f t="shared" si="0"/>
        <v>0</v>
      </c>
    </row>
    <row r="59" spans="1:8" outlineLevel="1" x14ac:dyDescent="0.2">
      <c r="A59" s="69" t="s">
        <v>343</v>
      </c>
      <c r="B59" s="159">
        <v>5.3381043593130775</v>
      </c>
      <c r="C59" s="159">
        <v>12.732305151915455</v>
      </c>
      <c r="D59" s="159">
        <v>24.468698811096434</v>
      </c>
      <c r="E59" s="114"/>
      <c r="F59" s="113"/>
      <c r="G59" s="113"/>
      <c r="H59" s="128">
        <f t="shared" si="0"/>
        <v>0</v>
      </c>
    </row>
    <row r="60" spans="1:8" outlineLevel="1" x14ac:dyDescent="0.2">
      <c r="A60" s="69" t="s">
        <v>54</v>
      </c>
      <c r="B60" s="159">
        <v>6.087113606340818</v>
      </c>
      <c r="C60" s="159">
        <v>14.537952443857332</v>
      </c>
      <c r="D60" s="159">
        <v>27.946241743725231</v>
      </c>
      <c r="E60" s="114"/>
      <c r="F60" s="113"/>
      <c r="G60" s="113"/>
      <c r="H60" s="128">
        <f t="shared" si="0"/>
        <v>0</v>
      </c>
    </row>
    <row r="61" spans="1:8" outlineLevel="1" x14ac:dyDescent="0.2">
      <c r="A61" s="69" t="s">
        <v>344</v>
      </c>
      <c r="B61" s="159">
        <v>5.7377756935270812</v>
      </c>
      <c r="C61" s="159">
        <v>13.695798546895643</v>
      </c>
      <c r="D61" s="159">
        <v>26.324315719947165</v>
      </c>
      <c r="E61" s="114"/>
      <c r="F61" s="113"/>
      <c r="G61" s="113"/>
      <c r="H61" s="128">
        <f t="shared" si="0"/>
        <v>0</v>
      </c>
    </row>
    <row r="62" spans="1:8" outlineLevel="1" x14ac:dyDescent="0.2">
      <c r="A62" s="69" t="s">
        <v>345</v>
      </c>
      <c r="B62" s="159">
        <v>6.4249999999999998</v>
      </c>
      <c r="C62" s="159">
        <v>15.352500000000001</v>
      </c>
      <c r="D62" s="159">
        <v>29.515000000000001</v>
      </c>
      <c r="E62" s="114"/>
      <c r="F62" s="113"/>
      <c r="G62" s="113"/>
      <c r="H62" s="128">
        <f t="shared" si="0"/>
        <v>0</v>
      </c>
    </row>
    <row r="63" spans="1:8" outlineLevel="1" x14ac:dyDescent="0.2">
      <c r="A63" s="69" t="s">
        <v>346</v>
      </c>
      <c r="B63" s="159">
        <v>6.4965719947159828</v>
      </c>
      <c r="C63" s="159">
        <v>15.525039630118888</v>
      </c>
      <c r="D63" s="159">
        <v>29.84729854689564</v>
      </c>
      <c r="E63" s="114"/>
      <c r="F63" s="113"/>
      <c r="G63" s="113"/>
      <c r="H63" s="128">
        <f t="shared" si="0"/>
        <v>0</v>
      </c>
    </row>
    <row r="64" spans="1:8" outlineLevel="1" x14ac:dyDescent="0.2">
      <c r="A64" s="69" t="s">
        <v>347</v>
      </c>
      <c r="B64" s="159">
        <v>8.1184266842800525</v>
      </c>
      <c r="C64" s="159">
        <v>19.434867899603699</v>
      </c>
      <c r="D64" s="159">
        <v>37.377338177014529</v>
      </c>
      <c r="E64" s="114"/>
      <c r="F64" s="113"/>
      <c r="G64" s="113"/>
      <c r="H64" s="128">
        <f t="shared" si="0"/>
        <v>0</v>
      </c>
    </row>
    <row r="65" spans="1:8" outlineLevel="1" x14ac:dyDescent="0.2">
      <c r="A65" s="69" t="s">
        <v>348</v>
      </c>
      <c r="B65" s="159">
        <v>6.0331849405548201</v>
      </c>
      <c r="C65" s="159">
        <v>14.407945838837517</v>
      </c>
      <c r="D65" s="159">
        <v>27.695858652575957</v>
      </c>
      <c r="E65" s="114"/>
      <c r="F65" s="113"/>
      <c r="G65" s="113"/>
      <c r="H65" s="128">
        <f t="shared" si="0"/>
        <v>0</v>
      </c>
    </row>
    <row r="66" spans="1:8" outlineLevel="1" x14ac:dyDescent="0.2">
      <c r="A66" s="69" t="s">
        <v>349</v>
      </c>
      <c r="B66" s="159">
        <v>5.7377756935270812</v>
      </c>
      <c r="C66" s="159">
        <v>13.695798546895643</v>
      </c>
      <c r="D66" s="159">
        <v>26.324315719947165</v>
      </c>
      <c r="E66" s="114"/>
      <c r="F66" s="113"/>
      <c r="G66" s="113"/>
      <c r="H66" s="128">
        <f t="shared" si="0"/>
        <v>0</v>
      </c>
    </row>
    <row r="67" spans="1:8" outlineLevel="1" x14ac:dyDescent="0.2">
      <c r="A67" s="69" t="s">
        <v>350</v>
      </c>
      <c r="B67" s="159">
        <v>8.8135072655217961</v>
      </c>
      <c r="C67" s="159">
        <v>21.110508586525761</v>
      </c>
      <c r="D67" s="159">
        <v>40.604498018494063</v>
      </c>
      <c r="E67" s="114"/>
      <c r="F67" s="113"/>
      <c r="G67" s="113"/>
      <c r="H67" s="128">
        <f t="shared" si="0"/>
        <v>0</v>
      </c>
    </row>
    <row r="68" spans="1:8" outlineLevel="1" x14ac:dyDescent="0.2">
      <c r="A68" s="69" t="s">
        <v>351</v>
      </c>
      <c r="B68" s="159">
        <v>7.9446565389696158</v>
      </c>
      <c r="C68" s="159">
        <v>19.015957727873182</v>
      </c>
      <c r="D68" s="159">
        <v>36.570548216644653</v>
      </c>
      <c r="E68" s="114"/>
      <c r="F68" s="113"/>
      <c r="G68" s="113"/>
      <c r="H68" s="128">
        <f t="shared" si="0"/>
        <v>0</v>
      </c>
    </row>
    <row r="69" spans="1:8" outlineLevel="1" x14ac:dyDescent="0.2">
      <c r="A69" s="69" t="s">
        <v>352</v>
      </c>
      <c r="B69" s="159">
        <v>7.4076113606340801</v>
      </c>
      <c r="C69" s="159">
        <v>17.721295244385733</v>
      </c>
      <c r="D69" s="159">
        <v>34.077124174372521</v>
      </c>
      <c r="E69" s="114"/>
      <c r="F69" s="113"/>
      <c r="G69" s="113"/>
      <c r="H69" s="128">
        <f t="shared" si="0"/>
        <v>0</v>
      </c>
    </row>
    <row r="70" spans="1:8" outlineLevel="1" x14ac:dyDescent="0.2">
      <c r="A70" s="69" t="s">
        <v>62</v>
      </c>
      <c r="B70" s="159">
        <v>6.896783355350065</v>
      </c>
      <c r="C70" s="159">
        <v>16.489834874504623</v>
      </c>
      <c r="D70" s="159">
        <v>31.70542272126816</v>
      </c>
      <c r="E70" s="114"/>
      <c r="F70" s="113"/>
      <c r="G70" s="113"/>
      <c r="H70" s="128">
        <f t="shared" si="0"/>
        <v>0</v>
      </c>
    </row>
    <row r="71" spans="1:8" outlineLevel="1" x14ac:dyDescent="0.2">
      <c r="A71" s="69" t="s">
        <v>353</v>
      </c>
      <c r="B71" s="159">
        <v>4.8747173051519148</v>
      </c>
      <c r="C71" s="159">
        <v>11.615211360634081</v>
      </c>
      <c r="D71" s="159">
        <v>22.317258916776751</v>
      </c>
      <c r="E71" s="114"/>
      <c r="F71" s="113"/>
      <c r="G71" s="113"/>
      <c r="H71" s="128">
        <f t="shared" si="0"/>
        <v>0</v>
      </c>
    </row>
    <row r="72" spans="1:8" outlineLevel="1" x14ac:dyDescent="0.2">
      <c r="A72" s="69" t="s">
        <v>354</v>
      </c>
      <c r="B72" s="159">
        <v>6.7282655217965646</v>
      </c>
      <c r="C72" s="159">
        <v>16.083586525759578</v>
      </c>
      <c r="D72" s="159">
        <v>30.923018494055484</v>
      </c>
      <c r="E72" s="114"/>
      <c r="F72" s="113"/>
      <c r="G72" s="113"/>
      <c r="H72" s="128">
        <f t="shared" si="0"/>
        <v>0</v>
      </c>
    </row>
    <row r="73" spans="1:8" outlineLevel="1" x14ac:dyDescent="0.2">
      <c r="A73" s="69" t="s">
        <v>355</v>
      </c>
      <c r="B73" s="159">
        <v>7.1176023778071338</v>
      </c>
      <c r="C73" s="159">
        <v>17.022166446499341</v>
      </c>
      <c r="D73" s="159">
        <v>32.730653896961698</v>
      </c>
      <c r="E73" s="114"/>
      <c r="F73" s="113"/>
      <c r="G73" s="113"/>
      <c r="H73" s="128">
        <f t="shared" si="0"/>
        <v>0</v>
      </c>
    </row>
    <row r="74" spans="1:8" outlineLevel="1" x14ac:dyDescent="0.2">
      <c r="A74" s="69" t="s">
        <v>65</v>
      </c>
      <c r="B74" s="159">
        <v>6.2069550858652578</v>
      </c>
      <c r="C74" s="159">
        <v>14.826856010568033</v>
      </c>
      <c r="D74" s="159">
        <v>28.502648612945841</v>
      </c>
      <c r="E74" s="114"/>
      <c r="F74" s="113"/>
      <c r="G74" s="113"/>
      <c r="H74" s="128">
        <f t="shared" si="0"/>
        <v>0</v>
      </c>
    </row>
    <row r="75" spans="1:8" outlineLevel="1" x14ac:dyDescent="0.2">
      <c r="A75" s="69" t="s">
        <v>356</v>
      </c>
      <c r="B75" s="159">
        <v>6.7282655217965646</v>
      </c>
      <c r="C75" s="159">
        <v>16.083586525759578</v>
      </c>
      <c r="D75" s="159">
        <v>30.923018494055484</v>
      </c>
      <c r="E75" s="114"/>
      <c r="F75" s="113"/>
      <c r="G75" s="113"/>
      <c r="H75" s="128">
        <f t="shared" si="0"/>
        <v>0</v>
      </c>
    </row>
    <row r="76" spans="1:8" outlineLevel="1" x14ac:dyDescent="0.2">
      <c r="A76" s="69" t="s">
        <v>357</v>
      </c>
      <c r="B76" s="159">
        <v>5.3381043593130775</v>
      </c>
      <c r="C76" s="159">
        <v>12.732305151915455</v>
      </c>
      <c r="D76" s="159">
        <v>24.468698811096434</v>
      </c>
      <c r="E76" s="114"/>
      <c r="F76" s="113"/>
      <c r="G76" s="113"/>
      <c r="H76" s="128">
        <f t="shared" ref="H76:H139" si="1">(B76*E76)+(C76*F76)+(D76*G76)</f>
        <v>0</v>
      </c>
    </row>
    <row r="77" spans="1:8" outlineLevel="1" x14ac:dyDescent="0.2">
      <c r="A77" s="69" t="s">
        <v>358</v>
      </c>
      <c r="B77" s="159">
        <v>4.2520409511228525</v>
      </c>
      <c r="C77" s="159">
        <v>10.114116578599734</v>
      </c>
      <c r="D77" s="159">
        <v>19.426261558784677</v>
      </c>
      <c r="E77" s="114"/>
      <c r="F77" s="113"/>
      <c r="G77" s="113"/>
      <c r="H77" s="128">
        <f t="shared" si="1"/>
        <v>0</v>
      </c>
    </row>
    <row r="78" spans="1:8" outlineLevel="1" x14ac:dyDescent="0.2">
      <c r="A78" s="69" t="s">
        <v>359</v>
      </c>
      <c r="B78" s="159">
        <v>7.9446565389696158</v>
      </c>
      <c r="C78" s="159">
        <v>19.015957727873182</v>
      </c>
      <c r="D78" s="159">
        <v>36.570548216644653</v>
      </c>
      <c r="E78" s="114"/>
      <c r="F78" s="113"/>
      <c r="G78" s="113"/>
      <c r="H78" s="128">
        <f t="shared" si="1"/>
        <v>0</v>
      </c>
    </row>
    <row r="79" spans="1:8" outlineLevel="1" x14ac:dyDescent="0.2">
      <c r="A79" s="69" t="s">
        <v>360</v>
      </c>
      <c r="B79" s="159">
        <v>12.270046235138706</v>
      </c>
      <c r="C79" s="159">
        <v>29.443236459709382</v>
      </c>
      <c r="D79" s="159">
        <v>56.652714663143996</v>
      </c>
      <c r="E79" s="114"/>
      <c r="F79" s="113"/>
      <c r="G79" s="113"/>
      <c r="H79" s="128">
        <f t="shared" si="1"/>
        <v>0</v>
      </c>
    </row>
    <row r="80" spans="1:8" outlineLevel="1" x14ac:dyDescent="0.2">
      <c r="A80" s="69" t="s">
        <v>361</v>
      </c>
      <c r="B80" s="159">
        <v>9.3927410832232514</v>
      </c>
      <c r="C80" s="159">
        <v>22.506875825627478</v>
      </c>
      <c r="D80" s="159">
        <v>43.293797886393662</v>
      </c>
      <c r="E80" s="114"/>
      <c r="F80" s="113"/>
      <c r="G80" s="113"/>
      <c r="H80" s="128">
        <f t="shared" si="1"/>
        <v>0</v>
      </c>
    </row>
    <row r="81" spans="1:8" outlineLevel="1" x14ac:dyDescent="0.2">
      <c r="A81" s="69" t="s">
        <v>362</v>
      </c>
      <c r="B81" s="159">
        <v>8.2342734478203425</v>
      </c>
      <c r="C81" s="159">
        <v>19.714141347424043</v>
      </c>
      <c r="D81" s="159">
        <v>37.915198150594456</v>
      </c>
      <c r="E81" s="114"/>
      <c r="F81" s="113"/>
      <c r="G81" s="113"/>
      <c r="H81" s="128">
        <f t="shared" si="1"/>
        <v>0</v>
      </c>
    </row>
    <row r="82" spans="1:8" outlineLevel="1" x14ac:dyDescent="0.2">
      <c r="A82" s="69" t="s">
        <v>71</v>
      </c>
      <c r="B82" s="159">
        <v>6.5038124174372518</v>
      </c>
      <c r="C82" s="159">
        <v>15.542494220607662</v>
      </c>
      <c r="D82" s="159">
        <v>29.880914795244387</v>
      </c>
      <c r="E82" s="114"/>
      <c r="F82" s="113"/>
      <c r="G82" s="113"/>
      <c r="H82" s="128">
        <f t="shared" si="1"/>
        <v>0</v>
      </c>
    </row>
    <row r="83" spans="1:8" outlineLevel="1" x14ac:dyDescent="0.2">
      <c r="A83" s="69" t="s">
        <v>363</v>
      </c>
      <c r="B83" s="159">
        <v>5.2917656538969622</v>
      </c>
      <c r="C83" s="159">
        <v>12.620595772787318</v>
      </c>
      <c r="D83" s="159">
        <v>24.253554821664469</v>
      </c>
      <c r="E83" s="114"/>
      <c r="F83" s="113"/>
      <c r="G83" s="113"/>
      <c r="H83" s="128">
        <f t="shared" si="1"/>
        <v>0</v>
      </c>
    </row>
    <row r="84" spans="1:8" outlineLevel="1" x14ac:dyDescent="0.2">
      <c r="A84" s="69" t="s">
        <v>364</v>
      </c>
      <c r="B84" s="159">
        <v>8.2953038309114913</v>
      </c>
      <c r="C84" s="159">
        <v>19.861268163804489</v>
      </c>
      <c r="D84" s="159">
        <v>38.198553500660502</v>
      </c>
      <c r="E84" s="114"/>
      <c r="F84" s="113"/>
      <c r="G84" s="113"/>
      <c r="H84" s="128">
        <f t="shared" si="1"/>
        <v>0</v>
      </c>
    </row>
    <row r="85" spans="1:8" outlineLevel="1" x14ac:dyDescent="0.2">
      <c r="A85" s="69" t="s">
        <v>74</v>
      </c>
      <c r="B85" s="159">
        <v>4.9616023778071332</v>
      </c>
      <c r="C85" s="159">
        <v>11.824666446499339</v>
      </c>
      <c r="D85" s="159">
        <v>22.720653896961693</v>
      </c>
      <c r="E85" s="114"/>
      <c r="F85" s="113"/>
      <c r="G85" s="113"/>
      <c r="H85" s="128">
        <f t="shared" si="1"/>
        <v>0</v>
      </c>
    </row>
    <row r="86" spans="1:8" outlineLevel="1" x14ac:dyDescent="0.2">
      <c r="A86" s="109" t="s">
        <v>365</v>
      </c>
      <c r="B86" s="161">
        <v>5.801491413474241</v>
      </c>
      <c r="C86" s="161">
        <v>13.84939894319683</v>
      </c>
      <c r="D86" s="161">
        <v>26.620138705416121</v>
      </c>
      <c r="E86" s="129"/>
      <c r="F86" s="158"/>
      <c r="G86" s="158"/>
      <c r="H86" s="128">
        <f t="shared" si="1"/>
        <v>0</v>
      </c>
    </row>
    <row r="87" spans="1:8" outlineLevel="1" x14ac:dyDescent="0.2">
      <c r="A87" s="109" t="s">
        <v>366</v>
      </c>
      <c r="B87" s="159">
        <v>6.4249999999999998</v>
      </c>
      <c r="C87" s="159">
        <v>15.352500000000001</v>
      </c>
      <c r="D87" s="159">
        <v>29.515000000000001</v>
      </c>
      <c r="E87" s="129"/>
      <c r="F87" s="158"/>
      <c r="G87" s="158"/>
      <c r="H87" s="128">
        <f t="shared" si="1"/>
        <v>0</v>
      </c>
    </row>
    <row r="88" spans="1:8" ht="16" outlineLevel="1" x14ac:dyDescent="0.2">
      <c r="A88" s="130" t="s">
        <v>524</v>
      </c>
      <c r="B88" s="159">
        <v>6.4249999999999998</v>
      </c>
      <c r="C88" s="159">
        <v>15.352500000000001</v>
      </c>
      <c r="D88" s="159">
        <v>29.515000000000001</v>
      </c>
      <c r="E88" s="129"/>
      <c r="F88" s="158"/>
      <c r="G88" s="158"/>
      <c r="H88" s="128">
        <f t="shared" si="1"/>
        <v>0</v>
      </c>
    </row>
    <row r="89" spans="1:8" ht="16" outlineLevel="1" x14ac:dyDescent="0.2">
      <c r="A89" s="130" t="s">
        <v>525</v>
      </c>
      <c r="B89" s="159">
        <v>6.4249999999999998</v>
      </c>
      <c r="C89" s="159">
        <v>15.352500000000001</v>
      </c>
      <c r="D89" s="159">
        <v>29.515000000000001</v>
      </c>
      <c r="E89" s="129"/>
      <c r="F89" s="158"/>
      <c r="G89" s="158"/>
      <c r="H89" s="128">
        <f t="shared" si="1"/>
        <v>0</v>
      </c>
    </row>
    <row r="90" spans="1:8" ht="16" outlineLevel="1" x14ac:dyDescent="0.2">
      <c r="A90" s="130" t="s">
        <v>526</v>
      </c>
      <c r="B90" s="159">
        <v>6.4249999999999998</v>
      </c>
      <c r="C90" s="159">
        <v>15.352500000000001</v>
      </c>
      <c r="D90" s="159">
        <v>29.515000000000001</v>
      </c>
      <c r="E90" s="129"/>
      <c r="F90" s="158"/>
      <c r="G90" s="158"/>
      <c r="H90" s="128">
        <f t="shared" si="1"/>
        <v>0</v>
      </c>
    </row>
    <row r="91" spans="1:8" ht="16" outlineLevel="1" x14ac:dyDescent="0.2">
      <c r="A91" s="130" t="s">
        <v>527</v>
      </c>
      <c r="B91" s="159">
        <v>6.4249999999999998</v>
      </c>
      <c r="C91" s="159">
        <v>15.352500000000001</v>
      </c>
      <c r="D91" s="159">
        <v>29.515000000000001</v>
      </c>
      <c r="E91" s="129"/>
      <c r="F91" s="158"/>
      <c r="G91" s="158"/>
      <c r="H91" s="128">
        <f t="shared" si="1"/>
        <v>0</v>
      </c>
    </row>
    <row r="92" spans="1:8" ht="16" outlineLevel="1" x14ac:dyDescent="0.2">
      <c r="A92" s="131" t="s">
        <v>528</v>
      </c>
      <c r="B92" s="159">
        <v>6.4249999999999998</v>
      </c>
      <c r="C92" s="159">
        <v>15.352500000000001</v>
      </c>
      <c r="D92" s="159">
        <v>29.515000000000001</v>
      </c>
      <c r="E92" s="129"/>
      <c r="F92" s="158"/>
      <c r="G92" s="158"/>
      <c r="H92" s="128">
        <f t="shared" si="1"/>
        <v>0</v>
      </c>
    </row>
    <row r="93" spans="1:8" ht="16" outlineLevel="1" x14ac:dyDescent="0.2">
      <c r="A93" s="131" t="s">
        <v>529</v>
      </c>
      <c r="B93" s="159">
        <v>6.4249999999999998</v>
      </c>
      <c r="C93" s="159">
        <v>15.352500000000001</v>
      </c>
      <c r="D93" s="159">
        <v>29.515000000000001</v>
      </c>
      <c r="E93" s="129"/>
      <c r="F93" s="158"/>
      <c r="G93" s="158"/>
      <c r="H93" s="128">
        <f t="shared" si="1"/>
        <v>0</v>
      </c>
    </row>
    <row r="94" spans="1:8" outlineLevel="1" x14ac:dyDescent="0.2">
      <c r="A94" s="109" t="s">
        <v>367</v>
      </c>
      <c r="B94" s="161">
        <v>5.7377756935270812</v>
      </c>
      <c r="C94" s="161">
        <v>13.695798546895643</v>
      </c>
      <c r="D94" s="161">
        <v>26.324315719947165</v>
      </c>
      <c r="E94" s="129"/>
      <c r="F94" s="158"/>
      <c r="G94" s="158"/>
      <c r="H94" s="128">
        <f t="shared" si="1"/>
        <v>0</v>
      </c>
    </row>
    <row r="95" spans="1:8" outlineLevel="1" x14ac:dyDescent="0.2">
      <c r="A95" s="109" t="s">
        <v>368</v>
      </c>
      <c r="B95" s="159">
        <v>6.4249999999999998</v>
      </c>
      <c r="C95" s="159">
        <v>15.352500000000001</v>
      </c>
      <c r="D95" s="159">
        <v>29.515000000000001</v>
      </c>
      <c r="E95" s="129"/>
      <c r="F95" s="158"/>
      <c r="G95" s="158"/>
      <c r="H95" s="128">
        <f t="shared" si="1"/>
        <v>0</v>
      </c>
    </row>
    <row r="96" spans="1:8" ht="16" outlineLevel="1" x14ac:dyDescent="0.2">
      <c r="A96" s="132" t="s">
        <v>530</v>
      </c>
      <c r="B96" s="159">
        <v>6.4249999999999998</v>
      </c>
      <c r="C96" s="159">
        <v>15.352500000000001</v>
      </c>
      <c r="D96" s="159">
        <v>29.515000000000001</v>
      </c>
      <c r="E96" s="129"/>
      <c r="F96" s="158"/>
      <c r="G96" s="158"/>
      <c r="H96" s="128">
        <f t="shared" si="1"/>
        <v>0</v>
      </c>
    </row>
    <row r="97" spans="1:8" ht="16" outlineLevel="1" x14ac:dyDescent="0.2">
      <c r="A97" s="131" t="s">
        <v>531</v>
      </c>
      <c r="B97" s="159">
        <v>6.4249999999999998</v>
      </c>
      <c r="C97" s="159">
        <v>15.352500000000001</v>
      </c>
      <c r="D97" s="159">
        <v>29.515000000000001</v>
      </c>
      <c r="E97" s="129"/>
      <c r="F97" s="158"/>
      <c r="G97" s="158"/>
      <c r="H97" s="128">
        <f t="shared" si="1"/>
        <v>0</v>
      </c>
    </row>
    <row r="98" spans="1:8" ht="16" outlineLevel="1" x14ac:dyDescent="0.2">
      <c r="A98" s="131" t="s">
        <v>532</v>
      </c>
      <c r="B98" s="159">
        <v>6.4249999999999998</v>
      </c>
      <c r="C98" s="159">
        <v>15.352500000000001</v>
      </c>
      <c r="D98" s="159">
        <v>29.515000000000001</v>
      </c>
      <c r="E98" s="129"/>
      <c r="F98" s="158"/>
      <c r="G98" s="158"/>
      <c r="H98" s="128">
        <f t="shared" si="1"/>
        <v>0</v>
      </c>
    </row>
    <row r="99" spans="1:8" outlineLevel="1" x14ac:dyDescent="0.2">
      <c r="A99" s="69" t="s">
        <v>369</v>
      </c>
      <c r="B99" s="159">
        <v>6.0679389696169066</v>
      </c>
      <c r="C99" s="159">
        <v>14.491727873183613</v>
      </c>
      <c r="D99" s="159">
        <v>27.857216644649924</v>
      </c>
      <c r="E99" s="129"/>
      <c r="F99" s="158"/>
      <c r="G99" s="158"/>
      <c r="H99" s="128">
        <f t="shared" si="1"/>
        <v>0</v>
      </c>
    </row>
    <row r="100" spans="1:8" ht="16" outlineLevel="1" x14ac:dyDescent="0.2">
      <c r="A100" s="133" t="s">
        <v>533</v>
      </c>
      <c r="B100" s="159">
        <v>6.4249999999999998</v>
      </c>
      <c r="C100" s="159">
        <v>15.352500000000001</v>
      </c>
      <c r="D100" s="159">
        <v>29.515000000000001</v>
      </c>
      <c r="E100" s="129"/>
      <c r="F100" s="158"/>
      <c r="G100" s="158"/>
      <c r="H100" s="128">
        <f t="shared" si="1"/>
        <v>0</v>
      </c>
    </row>
    <row r="101" spans="1:8" outlineLevel="1" x14ac:dyDescent="0.2">
      <c r="A101" s="69" t="s">
        <v>370</v>
      </c>
      <c r="B101" s="159">
        <v>8.709245178335534</v>
      </c>
      <c r="C101" s="159">
        <v>20.859162483487452</v>
      </c>
      <c r="D101" s="159">
        <v>40.120424042272127</v>
      </c>
      <c r="E101" s="114"/>
      <c r="F101" s="113"/>
      <c r="G101" s="113"/>
      <c r="H101" s="128">
        <f t="shared" si="1"/>
        <v>0</v>
      </c>
    </row>
    <row r="102" spans="1:8" outlineLevel="1" x14ac:dyDescent="0.2">
      <c r="A102" s="69" t="s">
        <v>371</v>
      </c>
      <c r="B102" s="159">
        <v>6.4249999999999998</v>
      </c>
      <c r="C102" s="159">
        <v>15.352500000000001</v>
      </c>
      <c r="D102" s="159">
        <v>29.515000000000001</v>
      </c>
      <c r="E102" s="114"/>
      <c r="F102" s="113"/>
      <c r="G102" s="113"/>
      <c r="H102" s="128">
        <f t="shared" si="1"/>
        <v>0</v>
      </c>
    </row>
    <row r="103" spans="1:8" outlineLevel="1" x14ac:dyDescent="0.2">
      <c r="A103" s="69" t="s">
        <v>79</v>
      </c>
      <c r="B103" s="159">
        <v>5.7377756935270812</v>
      </c>
      <c r="C103" s="159">
        <v>13.695798546895643</v>
      </c>
      <c r="D103" s="159">
        <v>26.324315719947165</v>
      </c>
      <c r="E103" s="114"/>
      <c r="F103" s="113"/>
      <c r="G103" s="113"/>
      <c r="H103" s="128">
        <f t="shared" si="1"/>
        <v>0</v>
      </c>
    </row>
    <row r="104" spans="1:8" outlineLevel="1" x14ac:dyDescent="0.2">
      <c r="A104" s="69" t="s">
        <v>372</v>
      </c>
      <c r="B104" s="159">
        <v>4.469253632760898</v>
      </c>
      <c r="C104" s="159">
        <v>10.63775429326288</v>
      </c>
      <c r="D104" s="159">
        <v>20.434749009247032</v>
      </c>
      <c r="E104" s="114"/>
      <c r="F104" s="113"/>
      <c r="G104" s="113"/>
      <c r="H104" s="128">
        <f t="shared" si="1"/>
        <v>0</v>
      </c>
    </row>
    <row r="105" spans="1:8" outlineLevel="1" x14ac:dyDescent="0.2">
      <c r="A105" s="69" t="s">
        <v>373</v>
      </c>
      <c r="B105" s="159">
        <v>6.4249999999999998</v>
      </c>
      <c r="C105" s="159">
        <v>15.352500000000001</v>
      </c>
      <c r="D105" s="159">
        <v>29.515000000000001</v>
      </c>
      <c r="E105" s="114"/>
      <c r="F105" s="113"/>
      <c r="G105" s="113"/>
      <c r="H105" s="128">
        <f t="shared" si="1"/>
        <v>0</v>
      </c>
    </row>
    <row r="106" spans="1:8" outlineLevel="1" x14ac:dyDescent="0.2">
      <c r="A106" s="69" t="s">
        <v>374</v>
      </c>
      <c r="B106" s="159">
        <v>6.4249999999999998</v>
      </c>
      <c r="C106" s="159">
        <v>15.352500000000001</v>
      </c>
      <c r="D106" s="159">
        <v>29.515000000000001</v>
      </c>
      <c r="E106" s="114"/>
      <c r="F106" s="113"/>
      <c r="G106" s="113"/>
      <c r="H106" s="128">
        <f t="shared" si="1"/>
        <v>0</v>
      </c>
    </row>
    <row r="107" spans="1:8" outlineLevel="1" x14ac:dyDescent="0.2">
      <c r="A107" s="69" t="s">
        <v>375</v>
      </c>
      <c r="B107" s="159">
        <v>6.7282655217965646</v>
      </c>
      <c r="C107" s="159">
        <v>16.083586525759578</v>
      </c>
      <c r="D107" s="159">
        <v>30.923018494055484</v>
      </c>
      <c r="E107" s="114"/>
      <c r="F107" s="113"/>
      <c r="G107" s="113"/>
      <c r="H107" s="128">
        <f t="shared" si="1"/>
        <v>0</v>
      </c>
    </row>
    <row r="108" spans="1:8" outlineLevel="1" x14ac:dyDescent="0.2">
      <c r="A108" s="69" t="s">
        <v>376</v>
      </c>
      <c r="B108" s="159">
        <v>6.7282655217965646</v>
      </c>
      <c r="C108" s="159">
        <v>16.083586525759578</v>
      </c>
      <c r="D108" s="159">
        <v>30.923018494055484</v>
      </c>
      <c r="E108" s="114"/>
      <c r="F108" s="113"/>
      <c r="G108" s="113"/>
      <c r="H108" s="128">
        <f t="shared" si="1"/>
        <v>0</v>
      </c>
    </row>
    <row r="109" spans="1:8" outlineLevel="1" x14ac:dyDescent="0.2">
      <c r="A109" s="69" t="s">
        <v>377</v>
      </c>
      <c r="B109" s="159">
        <v>5.5697978863936584</v>
      </c>
      <c r="C109" s="159">
        <v>13.29085204755614</v>
      </c>
      <c r="D109" s="159">
        <v>25.544418758256271</v>
      </c>
      <c r="E109" s="114"/>
      <c r="F109" s="113"/>
      <c r="G109" s="113"/>
      <c r="H109" s="128">
        <f t="shared" si="1"/>
        <v>0</v>
      </c>
    </row>
    <row r="110" spans="1:8" outlineLevel="1" x14ac:dyDescent="0.2">
      <c r="A110" s="69" t="s">
        <v>378</v>
      </c>
      <c r="B110" s="159">
        <v>6.2069550858652578</v>
      </c>
      <c r="C110" s="159">
        <v>14.826856010568033</v>
      </c>
      <c r="D110" s="159">
        <v>28.502648612945841</v>
      </c>
      <c r="E110" s="114"/>
      <c r="F110" s="113"/>
      <c r="G110" s="113"/>
      <c r="H110" s="128">
        <f t="shared" si="1"/>
        <v>0</v>
      </c>
    </row>
    <row r="111" spans="1:8" outlineLevel="1" x14ac:dyDescent="0.2">
      <c r="A111" s="69" t="s">
        <v>379</v>
      </c>
      <c r="B111" s="159">
        <v>6.4249999999999998</v>
      </c>
      <c r="C111" s="159">
        <v>15.352500000000001</v>
      </c>
      <c r="D111" s="159">
        <v>29.515000000000001</v>
      </c>
      <c r="E111" s="114"/>
      <c r="F111" s="113"/>
      <c r="G111" s="113"/>
      <c r="H111" s="128">
        <f t="shared" si="1"/>
        <v>0</v>
      </c>
    </row>
    <row r="112" spans="1:8" outlineLevel="1" x14ac:dyDescent="0.2">
      <c r="A112" s="69" t="s">
        <v>380</v>
      </c>
      <c r="B112" s="162">
        <v>6.7282655217965646</v>
      </c>
      <c r="C112" s="162">
        <v>16.083586525759578</v>
      </c>
      <c r="D112" s="162">
        <v>30.923018494055484</v>
      </c>
      <c r="E112" s="114"/>
      <c r="F112" s="113"/>
      <c r="G112" s="113"/>
      <c r="H112" s="128">
        <f t="shared" si="1"/>
        <v>0</v>
      </c>
    </row>
    <row r="113" spans="1:8" ht="16" outlineLevel="1" x14ac:dyDescent="0.2">
      <c r="A113" s="116" t="s">
        <v>381</v>
      </c>
      <c r="B113" s="162">
        <v>6.7495706737120198</v>
      </c>
      <c r="C113" s="162">
        <v>16.134947159841481</v>
      </c>
      <c r="D113" s="162">
        <v>31.021935270805812</v>
      </c>
      <c r="E113" s="114"/>
      <c r="F113" s="113"/>
      <c r="G113" s="113"/>
      <c r="H113" s="128">
        <f t="shared" si="1"/>
        <v>0</v>
      </c>
    </row>
    <row r="114" spans="1:8" outlineLevel="1" x14ac:dyDescent="0.2">
      <c r="A114" s="117" t="s">
        <v>382</v>
      </c>
      <c r="B114" s="163">
        <v>6.2359167767503294</v>
      </c>
      <c r="C114" s="163">
        <v>14.896674372523117</v>
      </c>
      <c r="D114" s="163">
        <v>28.637113606340819</v>
      </c>
      <c r="E114" s="114"/>
      <c r="F114" s="113"/>
      <c r="G114" s="113"/>
      <c r="H114" s="128">
        <f t="shared" si="1"/>
        <v>0</v>
      </c>
    </row>
    <row r="115" spans="1:8" outlineLevel="1" x14ac:dyDescent="0.2">
      <c r="A115" s="69" t="s">
        <v>383</v>
      </c>
      <c r="B115" s="164">
        <v>5.0774491413474232</v>
      </c>
      <c r="C115" s="164">
        <v>12.103939894319684</v>
      </c>
      <c r="D115" s="164">
        <v>23.258513870541613</v>
      </c>
      <c r="E115" s="114"/>
      <c r="F115" s="113"/>
      <c r="G115" s="113"/>
      <c r="H115" s="128">
        <f t="shared" si="1"/>
        <v>0</v>
      </c>
    </row>
    <row r="116" spans="1:8" outlineLevel="1" x14ac:dyDescent="0.2">
      <c r="A116" s="69" t="s">
        <v>384</v>
      </c>
      <c r="B116" s="159">
        <v>6.4249999999999998</v>
      </c>
      <c r="C116" s="159">
        <v>15.352500000000001</v>
      </c>
      <c r="D116" s="159">
        <v>29.515000000000001</v>
      </c>
      <c r="E116" s="114"/>
      <c r="F116" s="113"/>
      <c r="G116" s="113"/>
      <c r="H116" s="128">
        <f t="shared" si="1"/>
        <v>0</v>
      </c>
    </row>
    <row r="117" spans="1:8" outlineLevel="1" x14ac:dyDescent="0.2">
      <c r="A117" s="69" t="s">
        <v>385</v>
      </c>
      <c r="B117" s="162">
        <v>7.307499339498019</v>
      </c>
      <c r="C117" s="162">
        <v>17.479953764861296</v>
      </c>
      <c r="D117" s="162">
        <v>33.61231836195509</v>
      </c>
      <c r="E117" s="114"/>
      <c r="F117" s="113"/>
      <c r="G117" s="113"/>
      <c r="H117" s="128">
        <f t="shared" si="1"/>
        <v>0</v>
      </c>
    </row>
    <row r="118" spans="1:8" outlineLevel="1" x14ac:dyDescent="0.2">
      <c r="A118" s="69" t="s">
        <v>386</v>
      </c>
      <c r="B118" s="162">
        <v>6.3749328929986797</v>
      </c>
      <c r="C118" s="162">
        <v>15.231802509907531</v>
      </c>
      <c r="D118" s="162">
        <v>29.282545574636728</v>
      </c>
      <c r="E118" s="114"/>
      <c r="F118" s="113"/>
      <c r="G118" s="113"/>
      <c r="H118" s="128">
        <f t="shared" si="1"/>
        <v>0</v>
      </c>
    </row>
    <row r="119" spans="1:8" outlineLevel="1" x14ac:dyDescent="0.2">
      <c r="A119" s="69" t="s">
        <v>387</v>
      </c>
      <c r="B119" s="162">
        <v>7.0584287978863935</v>
      </c>
      <c r="C119" s="162">
        <v>16.879515852047557</v>
      </c>
      <c r="D119" s="162">
        <v>32.455919418758263</v>
      </c>
      <c r="E119" s="114"/>
      <c r="F119" s="113"/>
      <c r="G119" s="113"/>
      <c r="H119" s="128">
        <f t="shared" si="1"/>
        <v>0</v>
      </c>
    </row>
    <row r="120" spans="1:8" outlineLevel="1" x14ac:dyDescent="0.2">
      <c r="A120" s="69" t="s">
        <v>92</v>
      </c>
      <c r="B120" s="162">
        <v>6.896783355350065</v>
      </c>
      <c r="C120" s="162">
        <v>16.489834874504623</v>
      </c>
      <c r="D120" s="162">
        <v>31.70542272126816</v>
      </c>
      <c r="E120" s="114"/>
      <c r="F120" s="113"/>
      <c r="G120" s="113"/>
      <c r="H120" s="128">
        <f t="shared" si="1"/>
        <v>0</v>
      </c>
    </row>
    <row r="121" spans="1:8" ht="16" outlineLevel="1" x14ac:dyDescent="0.2">
      <c r="A121" s="115" t="s">
        <v>388</v>
      </c>
      <c r="B121" s="165">
        <v>6.1239167767503302</v>
      </c>
      <c r="C121" s="165">
        <v>14.626674372523118</v>
      </c>
      <c r="D121" s="165">
        <v>28.117113606340819</v>
      </c>
      <c r="E121" s="114"/>
      <c r="F121" s="113"/>
      <c r="G121" s="113"/>
      <c r="H121" s="128">
        <f t="shared" si="1"/>
        <v>0</v>
      </c>
    </row>
    <row r="122" spans="1:8" outlineLevel="1" x14ac:dyDescent="0.2">
      <c r="A122" s="69" t="s">
        <v>389</v>
      </c>
      <c r="B122" s="159">
        <v>7.4812694848084549</v>
      </c>
      <c r="C122" s="159">
        <v>17.898863936591813</v>
      </c>
      <c r="D122" s="159">
        <v>34.419108322324973</v>
      </c>
      <c r="E122" s="114"/>
      <c r="F122" s="113"/>
      <c r="G122" s="113"/>
      <c r="H122" s="128">
        <f t="shared" si="1"/>
        <v>0</v>
      </c>
    </row>
    <row r="123" spans="1:8" outlineLevel="1" x14ac:dyDescent="0.2">
      <c r="A123" s="69" t="s">
        <v>390</v>
      </c>
      <c r="B123" s="159">
        <v>5.5697978863936584</v>
      </c>
      <c r="C123" s="159">
        <v>13.29085204755614</v>
      </c>
      <c r="D123" s="159">
        <v>25.544418758256271</v>
      </c>
      <c r="E123" s="114"/>
      <c r="F123" s="113"/>
      <c r="G123" s="113"/>
      <c r="H123" s="128">
        <f t="shared" si="1"/>
        <v>0</v>
      </c>
    </row>
    <row r="124" spans="1:8" outlineLevel="1" x14ac:dyDescent="0.2">
      <c r="A124" s="69" t="s">
        <v>391</v>
      </c>
      <c r="B124" s="159">
        <v>11.854484808454425</v>
      </c>
      <c r="C124" s="159">
        <v>28.441436591809779</v>
      </c>
      <c r="D124" s="159">
        <v>54.723322324966979</v>
      </c>
      <c r="E124" s="114"/>
      <c r="F124" s="113"/>
      <c r="G124" s="113"/>
      <c r="H124" s="128">
        <f t="shared" si="1"/>
        <v>0</v>
      </c>
    </row>
    <row r="125" spans="1:8" outlineLevel="1" x14ac:dyDescent="0.2">
      <c r="A125" s="69" t="s">
        <v>392</v>
      </c>
      <c r="B125" s="159">
        <v>7.597116248348744</v>
      </c>
      <c r="C125" s="159">
        <v>18.178137384412153</v>
      </c>
      <c r="D125" s="159">
        <v>34.956968295904893</v>
      </c>
      <c r="E125" s="114"/>
      <c r="F125" s="113"/>
      <c r="G125" s="113"/>
      <c r="H125" s="128">
        <f t="shared" si="1"/>
        <v>0</v>
      </c>
    </row>
    <row r="126" spans="1:8" outlineLevel="1" x14ac:dyDescent="0.2">
      <c r="A126" s="69" t="s">
        <v>393</v>
      </c>
      <c r="B126" s="159">
        <v>5.7377756935270812</v>
      </c>
      <c r="C126" s="159">
        <v>13.695798546895643</v>
      </c>
      <c r="D126" s="159">
        <v>26.324315719947165</v>
      </c>
      <c r="E126" s="114"/>
      <c r="F126" s="113"/>
      <c r="G126" s="113"/>
      <c r="H126" s="128">
        <f t="shared" si="1"/>
        <v>0</v>
      </c>
    </row>
    <row r="127" spans="1:8" outlineLevel="1" x14ac:dyDescent="0.2">
      <c r="A127" s="69" t="s">
        <v>394</v>
      </c>
      <c r="B127" s="159">
        <v>11.902014531043591</v>
      </c>
      <c r="C127" s="159">
        <v>28.556017173051519</v>
      </c>
      <c r="D127" s="159">
        <v>54.943996036988111</v>
      </c>
      <c r="E127" s="114"/>
      <c r="F127" s="113"/>
      <c r="G127" s="113"/>
      <c r="H127" s="128">
        <f t="shared" si="1"/>
        <v>0</v>
      </c>
    </row>
    <row r="128" spans="1:8" outlineLevel="1" x14ac:dyDescent="0.2">
      <c r="A128" s="69" t="s">
        <v>395</v>
      </c>
      <c r="B128" s="159">
        <v>6.4249999999999998</v>
      </c>
      <c r="C128" s="159">
        <v>15.352500000000001</v>
      </c>
      <c r="D128" s="159">
        <v>29.515000000000001</v>
      </c>
      <c r="E128" s="114"/>
      <c r="F128" s="113"/>
      <c r="G128" s="113"/>
      <c r="H128" s="128">
        <f t="shared" si="1"/>
        <v>0</v>
      </c>
    </row>
    <row r="129" spans="1:8" outlineLevel="1" x14ac:dyDescent="0.2">
      <c r="A129" s="69" t="s">
        <v>396</v>
      </c>
      <c r="B129" s="159">
        <v>5.7377756935270812</v>
      </c>
      <c r="C129" s="159">
        <v>13.695798546895643</v>
      </c>
      <c r="D129" s="159">
        <v>26.324315719947165</v>
      </c>
      <c r="E129" s="114"/>
      <c r="F129" s="113"/>
      <c r="G129" s="113"/>
      <c r="H129" s="128">
        <f t="shared" si="1"/>
        <v>0</v>
      </c>
    </row>
    <row r="130" spans="1:8" outlineLevel="1" x14ac:dyDescent="0.2">
      <c r="A130" s="69" t="s">
        <v>397</v>
      </c>
      <c r="B130" s="159">
        <v>6.2069550858652578</v>
      </c>
      <c r="C130" s="159">
        <v>14.826856010568033</v>
      </c>
      <c r="D130" s="159">
        <v>28.502648612945841</v>
      </c>
      <c r="E130" s="114"/>
      <c r="F130" s="113"/>
      <c r="G130" s="113"/>
      <c r="H130" s="128">
        <f t="shared" si="1"/>
        <v>0</v>
      </c>
    </row>
    <row r="131" spans="1:8" outlineLevel="1" x14ac:dyDescent="0.2">
      <c r="A131" s="69" t="s">
        <v>398</v>
      </c>
      <c r="B131" s="159">
        <v>6.4249999999999998</v>
      </c>
      <c r="C131" s="159">
        <v>15.352500000000001</v>
      </c>
      <c r="D131" s="159">
        <v>29.515000000000001</v>
      </c>
      <c r="E131" s="114"/>
      <c r="F131" s="113"/>
      <c r="G131" s="113"/>
      <c r="H131" s="128">
        <f t="shared" si="1"/>
        <v>0</v>
      </c>
    </row>
    <row r="132" spans="1:8" outlineLevel="1" x14ac:dyDescent="0.2">
      <c r="A132" s="69" t="s">
        <v>399</v>
      </c>
      <c r="B132" s="159">
        <v>6.4249999999999998</v>
      </c>
      <c r="C132" s="159">
        <v>15.352500000000001</v>
      </c>
      <c r="D132" s="159">
        <v>29.515000000000001</v>
      </c>
      <c r="E132" s="114"/>
      <c r="F132" s="113"/>
      <c r="G132" s="113"/>
      <c r="H132" s="128">
        <f t="shared" si="1"/>
        <v>0</v>
      </c>
    </row>
    <row r="133" spans="1:8" outlineLevel="1" x14ac:dyDescent="0.2">
      <c r="A133" s="69" t="s">
        <v>400</v>
      </c>
      <c r="B133" s="159">
        <v>8.8135072655217961</v>
      </c>
      <c r="C133" s="159">
        <v>21.110508586525761</v>
      </c>
      <c r="D133" s="159">
        <v>40.604498018494063</v>
      </c>
      <c r="E133" s="114"/>
      <c r="F133" s="113"/>
      <c r="G133" s="113"/>
      <c r="H133" s="128">
        <f t="shared" si="1"/>
        <v>0</v>
      </c>
    </row>
    <row r="134" spans="1:8" outlineLevel="1" x14ac:dyDescent="0.2">
      <c r="A134" s="69" t="s">
        <v>401</v>
      </c>
      <c r="B134" s="159">
        <v>7.597116248348744</v>
      </c>
      <c r="C134" s="159">
        <v>18.178137384412153</v>
      </c>
      <c r="D134" s="159">
        <v>34.956968295904893</v>
      </c>
      <c r="E134" s="114"/>
      <c r="F134" s="113"/>
      <c r="G134" s="113"/>
      <c r="H134" s="128">
        <f t="shared" si="1"/>
        <v>0</v>
      </c>
    </row>
    <row r="135" spans="1:8" outlineLevel="1" x14ac:dyDescent="0.2">
      <c r="A135" s="69" t="s">
        <v>402</v>
      </c>
      <c r="B135" s="159">
        <v>7.597116248348744</v>
      </c>
      <c r="C135" s="159">
        <v>18.178137384412153</v>
      </c>
      <c r="D135" s="159">
        <v>34.956968295904893</v>
      </c>
      <c r="E135" s="114"/>
      <c r="F135" s="113"/>
      <c r="G135" s="113"/>
      <c r="H135" s="128">
        <f t="shared" si="1"/>
        <v>0</v>
      </c>
    </row>
    <row r="136" spans="1:8" outlineLevel="1" x14ac:dyDescent="0.2">
      <c r="A136" s="69" t="s">
        <v>534</v>
      </c>
      <c r="B136" s="159">
        <v>6.4183421400264198</v>
      </c>
      <c r="C136" s="159">
        <v>15.336449801849405</v>
      </c>
      <c r="D136" s="159">
        <v>29.484088507265518</v>
      </c>
      <c r="E136" s="114"/>
      <c r="F136" s="113"/>
      <c r="G136" s="113"/>
      <c r="H136" s="128">
        <f t="shared" si="1"/>
        <v>0</v>
      </c>
    </row>
    <row r="137" spans="1:8" outlineLevel="1" x14ac:dyDescent="0.2">
      <c r="A137" s="69" t="s">
        <v>403</v>
      </c>
      <c r="B137" s="159">
        <v>6.4249999999999998</v>
      </c>
      <c r="C137" s="159">
        <v>15.352500000000001</v>
      </c>
      <c r="D137" s="159">
        <v>29.515000000000001</v>
      </c>
      <c r="E137" s="114"/>
      <c r="F137" s="113"/>
      <c r="G137" s="113"/>
      <c r="H137" s="128">
        <f t="shared" si="1"/>
        <v>0</v>
      </c>
    </row>
    <row r="138" spans="1:8" outlineLevel="1" x14ac:dyDescent="0.2">
      <c r="A138" s="69" t="s">
        <v>404</v>
      </c>
      <c r="B138" s="159">
        <v>6.3662443857331574</v>
      </c>
      <c r="C138" s="159">
        <v>15.210857001321004</v>
      </c>
      <c r="D138" s="159">
        <v>29.242206076618231</v>
      </c>
      <c r="E138" s="114"/>
      <c r="F138" s="113"/>
      <c r="G138" s="113"/>
      <c r="H138" s="128">
        <f t="shared" si="1"/>
        <v>0</v>
      </c>
    </row>
    <row r="139" spans="1:8" outlineLevel="1" x14ac:dyDescent="0.2">
      <c r="A139" s="69" t="s">
        <v>405</v>
      </c>
      <c r="B139" s="159">
        <v>7.0758058124174381</v>
      </c>
      <c r="C139" s="159">
        <v>16.921406869220608</v>
      </c>
      <c r="D139" s="159">
        <v>32.53659841479525</v>
      </c>
      <c r="E139" s="114"/>
      <c r="F139" s="113"/>
      <c r="G139" s="113"/>
      <c r="H139" s="128">
        <f t="shared" si="1"/>
        <v>0</v>
      </c>
    </row>
    <row r="140" spans="1:8" outlineLevel="1" x14ac:dyDescent="0.2">
      <c r="A140" s="69" t="s">
        <v>406</v>
      </c>
      <c r="B140" s="159">
        <v>5.9491017173051519</v>
      </c>
      <c r="C140" s="159">
        <v>14.205245211360635</v>
      </c>
      <c r="D140" s="159">
        <v>27.30547225891678</v>
      </c>
      <c r="E140" s="114"/>
      <c r="F140" s="113"/>
      <c r="G140" s="113"/>
      <c r="H140" s="128">
        <f t="shared" ref="H140:H203" si="2">(B140*E140)+(C140*F140)+(D140*G140)</f>
        <v>0</v>
      </c>
    </row>
    <row r="141" spans="1:8" outlineLevel="1" x14ac:dyDescent="0.2">
      <c r="A141" s="69" t="s">
        <v>407</v>
      </c>
      <c r="B141" s="159">
        <v>10.840825627476882</v>
      </c>
      <c r="C141" s="159">
        <v>25.997793923381771</v>
      </c>
      <c r="D141" s="159">
        <v>50.017047556142671</v>
      </c>
      <c r="E141" s="114"/>
      <c r="F141" s="113"/>
      <c r="G141" s="113"/>
      <c r="H141" s="128">
        <f t="shared" si="2"/>
        <v>0</v>
      </c>
    </row>
    <row r="142" spans="1:8" ht="16" outlineLevel="1" x14ac:dyDescent="0.2">
      <c r="A142" s="118" t="s">
        <v>408</v>
      </c>
      <c r="B142" s="166">
        <v>6.9409471598414783</v>
      </c>
      <c r="C142" s="166">
        <v>16.596301188903567</v>
      </c>
      <c r="D142" s="166">
        <v>31.91046895640687</v>
      </c>
      <c r="E142" s="114"/>
      <c r="F142" s="113"/>
      <c r="G142" s="113"/>
      <c r="H142" s="128">
        <f t="shared" si="2"/>
        <v>0</v>
      </c>
    </row>
    <row r="143" spans="1:8" outlineLevel="1" x14ac:dyDescent="0.2">
      <c r="A143" s="69" t="s">
        <v>108</v>
      </c>
      <c r="B143" s="159">
        <v>6.3815389696169085</v>
      </c>
      <c r="C143" s="159">
        <v>15.247727873183619</v>
      </c>
      <c r="D143" s="159">
        <v>29.313216644649934</v>
      </c>
      <c r="E143" s="114"/>
      <c r="F143" s="113"/>
      <c r="G143" s="113"/>
      <c r="H143" s="128">
        <f t="shared" si="2"/>
        <v>0</v>
      </c>
    </row>
    <row r="144" spans="1:8" outlineLevel="1" x14ac:dyDescent="0.2">
      <c r="A144" s="69" t="s">
        <v>409</v>
      </c>
      <c r="B144" s="159">
        <v>5.6856446499339492</v>
      </c>
      <c r="C144" s="159">
        <v>13.570125495376486</v>
      </c>
      <c r="D144" s="159">
        <v>26.082278731836194</v>
      </c>
      <c r="E144" s="114"/>
      <c r="F144" s="113"/>
      <c r="G144" s="113"/>
      <c r="H144" s="128">
        <f t="shared" si="2"/>
        <v>0</v>
      </c>
    </row>
    <row r="145" spans="1:8" outlineLevel="1" x14ac:dyDescent="0.2">
      <c r="A145" s="69" t="s">
        <v>410</v>
      </c>
      <c r="B145" s="159">
        <v>8.379081902245705</v>
      </c>
      <c r="C145" s="159">
        <v>20.06323315719947</v>
      </c>
      <c r="D145" s="159">
        <v>38.587523117569354</v>
      </c>
      <c r="E145" s="114"/>
      <c r="F145" s="113"/>
      <c r="G145" s="113"/>
      <c r="H145" s="128">
        <f t="shared" si="2"/>
        <v>0</v>
      </c>
    </row>
    <row r="146" spans="1:8" outlineLevel="1" x14ac:dyDescent="0.2">
      <c r="A146" s="69" t="s">
        <v>411</v>
      </c>
      <c r="B146" s="159">
        <v>6.3079326287978859</v>
      </c>
      <c r="C146" s="159">
        <v>15.070284015852048</v>
      </c>
      <c r="D146" s="159">
        <v>28.971472919418758</v>
      </c>
      <c r="E146" s="114"/>
      <c r="F146" s="113"/>
      <c r="G146" s="113"/>
      <c r="H146" s="128">
        <f t="shared" si="2"/>
        <v>0</v>
      </c>
    </row>
    <row r="147" spans="1:8" outlineLevel="1" x14ac:dyDescent="0.2">
      <c r="A147" s="69" t="s">
        <v>412</v>
      </c>
      <c r="B147" s="159">
        <v>5.4076124174372531</v>
      </c>
      <c r="C147" s="159">
        <v>12.899869220607664</v>
      </c>
      <c r="D147" s="159">
        <v>24.791414795244393</v>
      </c>
      <c r="E147" s="114"/>
      <c r="F147" s="113"/>
      <c r="G147" s="113"/>
      <c r="H147" s="128">
        <f t="shared" si="2"/>
        <v>0</v>
      </c>
    </row>
    <row r="148" spans="1:8" outlineLevel="1" x14ac:dyDescent="0.2">
      <c r="A148" s="69" t="s">
        <v>261</v>
      </c>
      <c r="B148" s="159">
        <v>5.7377756935270812</v>
      </c>
      <c r="C148" s="159">
        <v>13.695798546895643</v>
      </c>
      <c r="D148" s="159">
        <v>26.324315719947165</v>
      </c>
      <c r="E148" s="114"/>
      <c r="F148" s="113"/>
      <c r="G148" s="113"/>
      <c r="H148" s="128">
        <f t="shared" si="2"/>
        <v>0</v>
      </c>
    </row>
    <row r="149" spans="1:8" outlineLevel="1" x14ac:dyDescent="0.2">
      <c r="A149" s="69" t="s">
        <v>413</v>
      </c>
      <c r="B149" s="159">
        <v>5.4076124174372531</v>
      </c>
      <c r="C149" s="159">
        <v>12.899869220607664</v>
      </c>
      <c r="D149" s="159">
        <v>24.791414795244393</v>
      </c>
      <c r="E149" s="114"/>
      <c r="F149" s="113"/>
      <c r="G149" s="113"/>
      <c r="H149" s="128">
        <f t="shared" si="2"/>
        <v>0</v>
      </c>
    </row>
    <row r="150" spans="1:8" outlineLevel="1" x14ac:dyDescent="0.2">
      <c r="A150" s="69" t="s">
        <v>414</v>
      </c>
      <c r="B150" s="159">
        <v>6.4249999999999998</v>
      </c>
      <c r="C150" s="159">
        <v>15.352500000000001</v>
      </c>
      <c r="D150" s="159">
        <v>29.515000000000001</v>
      </c>
      <c r="E150" s="114"/>
      <c r="F150" s="113"/>
      <c r="G150" s="113"/>
      <c r="H150" s="128">
        <f t="shared" si="2"/>
        <v>0</v>
      </c>
    </row>
    <row r="151" spans="1:8" outlineLevel="1" x14ac:dyDescent="0.2">
      <c r="A151" s="69" t="s">
        <v>415</v>
      </c>
      <c r="B151" s="159">
        <v>5.6277212681638042</v>
      </c>
      <c r="C151" s="159">
        <v>13.430488771466317</v>
      </c>
      <c r="D151" s="159">
        <v>25.813348745046241</v>
      </c>
      <c r="E151" s="114"/>
      <c r="F151" s="113"/>
      <c r="G151" s="113"/>
      <c r="H151" s="128">
        <f t="shared" si="2"/>
        <v>0</v>
      </c>
    </row>
    <row r="152" spans="1:8" outlineLevel="1" x14ac:dyDescent="0.2">
      <c r="A152" s="108" t="s">
        <v>535</v>
      </c>
      <c r="B152" s="159">
        <v>5.6856446499339492</v>
      </c>
      <c r="C152" s="159">
        <v>13.570125495376486</v>
      </c>
      <c r="D152" s="159">
        <v>26.082278731836194</v>
      </c>
      <c r="E152" s="114"/>
      <c r="F152" s="113"/>
      <c r="G152" s="113"/>
      <c r="H152" s="128">
        <f t="shared" si="2"/>
        <v>0</v>
      </c>
    </row>
    <row r="153" spans="1:8" outlineLevel="1" x14ac:dyDescent="0.2">
      <c r="A153" s="69" t="s">
        <v>416</v>
      </c>
      <c r="B153" s="159">
        <v>6.4249999999999998</v>
      </c>
      <c r="C153" s="159">
        <v>15.352500000000001</v>
      </c>
      <c r="D153" s="159">
        <v>29.515000000000001</v>
      </c>
      <c r="E153" s="114"/>
      <c r="F153" s="113"/>
      <c r="G153" s="113"/>
      <c r="H153" s="128">
        <f t="shared" si="2"/>
        <v>0</v>
      </c>
    </row>
    <row r="154" spans="1:8" outlineLevel="1" x14ac:dyDescent="0.2">
      <c r="A154" s="69" t="s">
        <v>417</v>
      </c>
      <c r="B154" s="167">
        <v>6.0331849405548201</v>
      </c>
      <c r="C154" s="167">
        <v>14.407945838837517</v>
      </c>
      <c r="D154" s="167">
        <v>27.695858652575957</v>
      </c>
      <c r="E154" s="114"/>
      <c r="F154" s="113"/>
      <c r="G154" s="113"/>
      <c r="H154" s="128">
        <f t="shared" si="2"/>
        <v>0</v>
      </c>
    </row>
    <row r="155" spans="1:8" outlineLevel="1" x14ac:dyDescent="0.2">
      <c r="A155" s="69" t="s">
        <v>418</v>
      </c>
      <c r="B155" s="167">
        <v>5.4539511228533675</v>
      </c>
      <c r="C155" s="167">
        <v>13.011578599735797</v>
      </c>
      <c r="D155" s="167">
        <v>25.006558784676354</v>
      </c>
      <c r="E155" s="114"/>
      <c r="F155" s="113"/>
      <c r="G155" s="113"/>
      <c r="H155" s="128">
        <f t="shared" si="2"/>
        <v>0</v>
      </c>
    </row>
    <row r="156" spans="1:8" outlineLevel="1" x14ac:dyDescent="0.2">
      <c r="A156" s="69" t="s">
        <v>419</v>
      </c>
      <c r="B156" s="159">
        <v>6.4249999999999998</v>
      </c>
      <c r="C156" s="159">
        <v>15.352500000000001</v>
      </c>
      <c r="D156" s="159">
        <v>29.515000000000001</v>
      </c>
      <c r="E156" s="114"/>
      <c r="F156" s="113"/>
      <c r="G156" s="113"/>
      <c r="H156" s="128">
        <f t="shared" si="2"/>
        <v>0</v>
      </c>
    </row>
    <row r="157" spans="1:8" outlineLevel="1" x14ac:dyDescent="0.2">
      <c r="A157" s="69" t="s">
        <v>420</v>
      </c>
      <c r="B157" s="159">
        <v>5.0774491413474232</v>
      </c>
      <c r="C157" s="159">
        <v>12.103939894319684</v>
      </c>
      <c r="D157" s="159">
        <v>23.258513870541613</v>
      </c>
      <c r="E157" s="114"/>
      <c r="F157" s="113"/>
      <c r="G157" s="113"/>
      <c r="H157" s="128">
        <f t="shared" si="2"/>
        <v>0</v>
      </c>
    </row>
    <row r="158" spans="1:8" outlineLevel="1" x14ac:dyDescent="0.2">
      <c r="A158" s="69" t="s">
        <v>421</v>
      </c>
      <c r="B158" s="159">
        <v>5.0774491413474232</v>
      </c>
      <c r="C158" s="159">
        <v>12.103939894319684</v>
      </c>
      <c r="D158" s="159">
        <v>23.258513870541613</v>
      </c>
      <c r="E158" s="114"/>
      <c r="F158" s="113"/>
      <c r="G158" s="113"/>
      <c r="H158" s="128">
        <f t="shared" si="2"/>
        <v>0</v>
      </c>
    </row>
    <row r="159" spans="1:8" outlineLevel="1" x14ac:dyDescent="0.2">
      <c r="A159" s="69" t="s">
        <v>422</v>
      </c>
      <c r="B159" s="159">
        <v>16.922780713342139</v>
      </c>
      <c r="C159" s="159">
        <v>40.659649933949808</v>
      </c>
      <c r="D159" s="159">
        <v>78.254696169088518</v>
      </c>
      <c r="E159" s="114"/>
      <c r="F159" s="113"/>
      <c r="G159" s="113"/>
      <c r="H159" s="128">
        <f t="shared" si="2"/>
        <v>0</v>
      </c>
    </row>
    <row r="160" spans="1:8" outlineLevel="1" x14ac:dyDescent="0.2">
      <c r="A160" s="69" t="s">
        <v>423</v>
      </c>
      <c r="B160" s="159">
        <v>6.4965719947159828</v>
      </c>
      <c r="C160" s="159">
        <v>15.525039630118888</v>
      </c>
      <c r="D160" s="159">
        <v>29.84729854689564</v>
      </c>
      <c r="E160" s="114"/>
      <c r="F160" s="113"/>
      <c r="G160" s="113"/>
      <c r="H160" s="128">
        <f t="shared" si="2"/>
        <v>0</v>
      </c>
    </row>
    <row r="161" spans="1:8" outlineLevel="1" x14ac:dyDescent="0.2">
      <c r="A161" s="69" t="s">
        <v>424</v>
      </c>
      <c r="B161" s="159">
        <v>6.4965719947159828</v>
      </c>
      <c r="C161" s="159">
        <v>15.525039630118888</v>
      </c>
      <c r="D161" s="159">
        <v>29.84729854689564</v>
      </c>
      <c r="E161" s="114"/>
      <c r="F161" s="113"/>
      <c r="G161" s="113"/>
      <c r="H161" s="128">
        <f t="shared" si="2"/>
        <v>0</v>
      </c>
    </row>
    <row r="162" spans="1:8" outlineLevel="1" x14ac:dyDescent="0.2">
      <c r="A162" s="69" t="s">
        <v>425</v>
      </c>
      <c r="B162" s="159">
        <v>5.0774491413474232</v>
      </c>
      <c r="C162" s="159">
        <v>12.103939894319684</v>
      </c>
      <c r="D162" s="159">
        <v>23.258513870541613</v>
      </c>
      <c r="E162" s="114"/>
      <c r="F162" s="113"/>
      <c r="G162" s="113"/>
      <c r="H162" s="128">
        <f t="shared" si="2"/>
        <v>0</v>
      </c>
    </row>
    <row r="163" spans="1:8" outlineLevel="1" x14ac:dyDescent="0.2">
      <c r="A163" s="69" t="s">
        <v>426</v>
      </c>
      <c r="B163" s="159">
        <v>6.7976552179656533</v>
      </c>
      <c r="C163" s="159">
        <v>16.250865257595773</v>
      </c>
      <c r="D163" s="159">
        <v>31.245184940554825</v>
      </c>
      <c r="E163" s="114"/>
      <c r="F163" s="113"/>
      <c r="G163" s="113"/>
      <c r="H163" s="128">
        <f t="shared" si="2"/>
        <v>0</v>
      </c>
    </row>
    <row r="164" spans="1:8" outlineLevel="1" x14ac:dyDescent="0.2">
      <c r="A164" s="69" t="s">
        <v>122</v>
      </c>
      <c r="B164" s="159">
        <v>8.5897291941875817</v>
      </c>
      <c r="C164" s="159">
        <v>20.571043593130778</v>
      </c>
      <c r="D164" s="159">
        <v>39.565528401585205</v>
      </c>
      <c r="E164" s="114"/>
      <c r="F164" s="113"/>
      <c r="G164" s="113"/>
      <c r="H164" s="128">
        <f t="shared" si="2"/>
        <v>0</v>
      </c>
    </row>
    <row r="165" spans="1:8" outlineLevel="1" x14ac:dyDescent="0.2">
      <c r="A165" s="69" t="s">
        <v>427</v>
      </c>
      <c r="B165" s="159">
        <v>7.597116248348744</v>
      </c>
      <c r="C165" s="159">
        <v>18.178137384412153</v>
      </c>
      <c r="D165" s="159">
        <v>34.956968295904893</v>
      </c>
      <c r="E165" s="114"/>
      <c r="F165" s="113"/>
      <c r="G165" s="113"/>
      <c r="H165" s="128">
        <f t="shared" si="2"/>
        <v>0</v>
      </c>
    </row>
    <row r="166" spans="1:8" outlineLevel="1" x14ac:dyDescent="0.2">
      <c r="A166" s="69" t="s">
        <v>428</v>
      </c>
      <c r="B166" s="159">
        <v>6.4249999999999998</v>
      </c>
      <c r="C166" s="159">
        <v>15.352500000000001</v>
      </c>
      <c r="D166" s="159">
        <v>29.515000000000001</v>
      </c>
      <c r="E166" s="114"/>
      <c r="F166" s="113"/>
      <c r="G166" s="113"/>
      <c r="H166" s="128">
        <f t="shared" si="2"/>
        <v>0</v>
      </c>
    </row>
    <row r="167" spans="1:8" outlineLevel="1" x14ac:dyDescent="0.2">
      <c r="A167" s="69" t="s">
        <v>429</v>
      </c>
      <c r="B167" s="159">
        <v>6.4249999999999998</v>
      </c>
      <c r="C167" s="159">
        <v>15.352500000000001</v>
      </c>
      <c r="D167" s="159">
        <v>29.515000000000001</v>
      </c>
      <c r="E167" s="114"/>
      <c r="F167" s="113"/>
      <c r="G167" s="113"/>
      <c r="H167" s="128">
        <f t="shared" si="2"/>
        <v>0</v>
      </c>
    </row>
    <row r="168" spans="1:8" ht="16" outlineLevel="1" x14ac:dyDescent="0.2">
      <c r="A168" s="119" t="s">
        <v>430</v>
      </c>
      <c r="B168" s="159">
        <v>6.4791949801849391</v>
      </c>
      <c r="C168" s="159">
        <v>15.483148612945838</v>
      </c>
      <c r="D168" s="159">
        <v>29.76661955085865</v>
      </c>
      <c r="E168" s="114"/>
      <c r="F168" s="113"/>
      <c r="G168" s="113"/>
      <c r="H168" s="128">
        <f t="shared" si="2"/>
        <v>0</v>
      </c>
    </row>
    <row r="169" spans="1:8" outlineLevel="1" x14ac:dyDescent="0.2">
      <c r="A169" s="69" t="s">
        <v>431</v>
      </c>
      <c r="B169" s="159">
        <v>7.0758058124174381</v>
      </c>
      <c r="C169" s="159">
        <v>16.921406869220608</v>
      </c>
      <c r="D169" s="159">
        <v>32.53659841479525</v>
      </c>
      <c r="E169" s="114"/>
      <c r="F169" s="113"/>
      <c r="G169" s="113"/>
      <c r="H169" s="128">
        <f t="shared" si="2"/>
        <v>0</v>
      </c>
    </row>
    <row r="170" spans="1:8" outlineLevel="1" x14ac:dyDescent="0.2">
      <c r="A170" s="69" t="s">
        <v>432</v>
      </c>
      <c r="B170" s="168">
        <v>6.4965719947159828</v>
      </c>
      <c r="C170" s="168">
        <v>15.525039630118888</v>
      </c>
      <c r="D170" s="168">
        <v>29.84729854689564</v>
      </c>
      <c r="E170" s="114"/>
      <c r="F170" s="113"/>
      <c r="G170" s="113"/>
      <c r="H170" s="128">
        <f t="shared" si="2"/>
        <v>0</v>
      </c>
    </row>
    <row r="171" spans="1:8" outlineLevel="1" x14ac:dyDescent="0.2">
      <c r="A171" s="69" t="s">
        <v>433</v>
      </c>
      <c r="B171" s="159">
        <v>5.6454755614266841</v>
      </c>
      <c r="C171" s="159">
        <v>13.473289299867899</v>
      </c>
      <c r="D171" s="159">
        <v>25.895779392338177</v>
      </c>
      <c r="E171" s="114"/>
      <c r="F171" s="113"/>
      <c r="G171" s="113"/>
      <c r="H171" s="128">
        <f t="shared" si="2"/>
        <v>0</v>
      </c>
    </row>
    <row r="172" spans="1:8" outlineLevel="1" x14ac:dyDescent="0.2">
      <c r="A172" s="69" t="s">
        <v>434</v>
      </c>
      <c r="B172" s="159">
        <v>5.9173381770145301</v>
      </c>
      <c r="C172" s="159">
        <v>14.128672391017171</v>
      </c>
      <c r="D172" s="159">
        <v>27.157998678996034</v>
      </c>
      <c r="E172" s="114"/>
      <c r="F172" s="113"/>
      <c r="G172" s="113"/>
      <c r="H172" s="128">
        <f t="shared" si="2"/>
        <v>0</v>
      </c>
    </row>
    <row r="173" spans="1:8" outlineLevel="1" x14ac:dyDescent="0.2">
      <c r="A173" s="69" t="s">
        <v>129</v>
      </c>
      <c r="B173" s="159">
        <v>10.724313077939232</v>
      </c>
      <c r="C173" s="159">
        <v>25.716915455746364</v>
      </c>
      <c r="D173" s="159">
        <v>49.476096433289293</v>
      </c>
      <c r="E173" s="114"/>
      <c r="F173" s="113"/>
      <c r="G173" s="113"/>
      <c r="H173" s="128">
        <f t="shared" si="2"/>
        <v>0</v>
      </c>
    </row>
    <row r="174" spans="1:8" ht="16" outlineLevel="1" x14ac:dyDescent="0.2">
      <c r="A174" s="135" t="s">
        <v>130</v>
      </c>
      <c r="B174" s="159">
        <v>7.655039630118889</v>
      </c>
      <c r="C174" s="159">
        <v>18.317774108322322</v>
      </c>
      <c r="D174" s="159">
        <v>35.225898282694843</v>
      </c>
      <c r="E174" s="114"/>
      <c r="F174" s="113"/>
      <c r="G174" s="113"/>
      <c r="H174" s="128">
        <f t="shared" si="2"/>
        <v>0</v>
      </c>
    </row>
    <row r="175" spans="1:8" outlineLevel="1" x14ac:dyDescent="0.2">
      <c r="A175" s="69" t="s">
        <v>435</v>
      </c>
      <c r="B175" s="159">
        <v>5.743568031704096</v>
      </c>
      <c r="C175" s="159">
        <v>13.70976221928666</v>
      </c>
      <c r="D175" s="159">
        <v>26.351208718626161</v>
      </c>
      <c r="E175" s="114"/>
      <c r="F175" s="113"/>
      <c r="G175" s="113"/>
      <c r="H175" s="128">
        <f t="shared" si="2"/>
        <v>0</v>
      </c>
    </row>
    <row r="176" spans="1:8" outlineLevel="1" x14ac:dyDescent="0.2">
      <c r="A176" s="69" t="s">
        <v>436</v>
      </c>
      <c r="B176" s="159">
        <v>5.0774491413474232</v>
      </c>
      <c r="C176" s="159">
        <v>12.103939894319684</v>
      </c>
      <c r="D176" s="159">
        <v>23.258513870541613</v>
      </c>
      <c r="E176" s="114"/>
      <c r="F176" s="113"/>
      <c r="G176" s="113"/>
      <c r="H176" s="128">
        <f t="shared" si="2"/>
        <v>0</v>
      </c>
    </row>
    <row r="177" spans="1:8" outlineLevel="1" x14ac:dyDescent="0.2">
      <c r="A177" s="69" t="s">
        <v>437</v>
      </c>
      <c r="B177" s="159">
        <v>4.9326406869220607</v>
      </c>
      <c r="C177" s="159">
        <v>11.754848084544253</v>
      </c>
      <c r="D177" s="159">
        <v>22.586188903566711</v>
      </c>
      <c r="E177" s="114"/>
      <c r="F177" s="113"/>
      <c r="G177" s="113"/>
      <c r="H177" s="128">
        <f t="shared" si="2"/>
        <v>0</v>
      </c>
    </row>
    <row r="178" spans="1:8" outlineLevel="1" x14ac:dyDescent="0.2">
      <c r="A178" s="69" t="s">
        <v>299</v>
      </c>
      <c r="B178" s="159">
        <v>7.0178824306472904</v>
      </c>
      <c r="C178" s="159">
        <v>16.781770145310432</v>
      </c>
      <c r="D178" s="159">
        <v>32.26766842800528</v>
      </c>
      <c r="E178" s="114"/>
      <c r="F178" s="113"/>
      <c r="G178" s="113"/>
      <c r="H178" s="128">
        <f t="shared" si="2"/>
        <v>0</v>
      </c>
    </row>
    <row r="179" spans="1:8" outlineLevel="1" x14ac:dyDescent="0.2">
      <c r="A179" s="69" t="s">
        <v>438</v>
      </c>
      <c r="B179" s="159">
        <v>5.2222575957727884</v>
      </c>
      <c r="C179" s="159">
        <v>12.453031704095114</v>
      </c>
      <c r="D179" s="159">
        <v>23.930838837516518</v>
      </c>
      <c r="E179" s="114"/>
      <c r="F179" s="113"/>
      <c r="G179" s="113"/>
      <c r="H179" s="128">
        <f t="shared" si="2"/>
        <v>0</v>
      </c>
    </row>
    <row r="180" spans="1:8" outlineLevel="1" x14ac:dyDescent="0.2">
      <c r="A180" s="69" t="s">
        <v>193</v>
      </c>
      <c r="B180" s="159">
        <v>5.9173381770145301</v>
      </c>
      <c r="C180" s="159">
        <v>14.128672391017171</v>
      </c>
      <c r="D180" s="159">
        <v>27.157998678996034</v>
      </c>
      <c r="E180" s="114"/>
      <c r="F180" s="113"/>
      <c r="G180" s="113"/>
      <c r="H180" s="128">
        <f t="shared" si="2"/>
        <v>0</v>
      </c>
    </row>
    <row r="181" spans="1:8" outlineLevel="1" x14ac:dyDescent="0.2">
      <c r="A181" s="69" t="s">
        <v>439</v>
      </c>
      <c r="B181" s="159">
        <v>9.3927410832232514</v>
      </c>
      <c r="C181" s="159">
        <v>22.506875825627478</v>
      </c>
      <c r="D181" s="159">
        <v>43.293797886393662</v>
      </c>
      <c r="E181" s="114"/>
      <c r="F181" s="113"/>
      <c r="G181" s="113"/>
      <c r="H181" s="128">
        <f t="shared" si="2"/>
        <v>0</v>
      </c>
    </row>
    <row r="182" spans="1:8" outlineLevel="1" x14ac:dyDescent="0.2">
      <c r="A182" s="69" t="s">
        <v>440</v>
      </c>
      <c r="B182" s="159">
        <v>5.7377756935270812</v>
      </c>
      <c r="C182" s="159">
        <v>13.695798546895643</v>
      </c>
      <c r="D182" s="159">
        <v>26.324315719947165</v>
      </c>
      <c r="E182" s="114"/>
      <c r="F182" s="113"/>
      <c r="G182" s="113"/>
      <c r="H182" s="128">
        <f t="shared" si="2"/>
        <v>0</v>
      </c>
    </row>
    <row r="183" spans="1:8" outlineLevel="1" x14ac:dyDescent="0.2">
      <c r="A183" s="69" t="s">
        <v>441</v>
      </c>
      <c r="B183" s="159">
        <v>7.3654227212681631</v>
      </c>
      <c r="C183" s="159">
        <v>17.619590488771465</v>
      </c>
      <c r="D183" s="159">
        <v>33.881248348745046</v>
      </c>
      <c r="E183" s="114"/>
      <c r="F183" s="113"/>
      <c r="G183" s="113"/>
      <c r="H183" s="128">
        <f t="shared" si="2"/>
        <v>0</v>
      </c>
    </row>
    <row r="184" spans="1:8" outlineLevel="1" x14ac:dyDescent="0.2">
      <c r="A184" s="69" t="s">
        <v>442</v>
      </c>
      <c r="B184" s="168">
        <v>7.9387384412153228</v>
      </c>
      <c r="C184" s="168">
        <v>19.001690885072655</v>
      </c>
      <c r="D184" s="168">
        <v>36.543071334214005</v>
      </c>
      <c r="E184" s="114"/>
      <c r="F184" s="113"/>
      <c r="G184" s="113"/>
      <c r="H184" s="128">
        <f t="shared" si="2"/>
        <v>0</v>
      </c>
    </row>
    <row r="185" spans="1:8" ht="16" outlineLevel="1" x14ac:dyDescent="0.2">
      <c r="A185" s="119" t="s">
        <v>443</v>
      </c>
      <c r="B185" s="159">
        <v>8.736941875825627</v>
      </c>
      <c r="C185" s="159">
        <v>20.925931307793924</v>
      </c>
      <c r="D185" s="159">
        <v>40.249015852047556</v>
      </c>
      <c r="E185" s="114"/>
      <c r="F185" s="113"/>
      <c r="G185" s="113"/>
      <c r="H185" s="128">
        <f t="shared" si="2"/>
        <v>0</v>
      </c>
    </row>
    <row r="186" spans="1:8" outlineLevel="1" x14ac:dyDescent="0.2">
      <c r="A186" s="69" t="s">
        <v>444</v>
      </c>
      <c r="B186" s="159">
        <v>5.3381043593130775</v>
      </c>
      <c r="C186" s="159">
        <v>12.732305151915455</v>
      </c>
      <c r="D186" s="159">
        <v>24.468698811096434</v>
      </c>
      <c r="E186" s="114"/>
      <c r="F186" s="113"/>
      <c r="G186" s="113"/>
      <c r="H186" s="128">
        <f t="shared" si="2"/>
        <v>0</v>
      </c>
    </row>
    <row r="187" spans="1:8" outlineLevel="1" x14ac:dyDescent="0.2">
      <c r="A187" s="69" t="s">
        <v>445</v>
      </c>
      <c r="B187" s="159">
        <v>7.0584287978863935</v>
      </c>
      <c r="C187" s="159">
        <v>16.879515852047557</v>
      </c>
      <c r="D187" s="159">
        <v>32.455919418758263</v>
      </c>
      <c r="E187" s="114"/>
      <c r="F187" s="113"/>
      <c r="G187" s="113"/>
      <c r="H187" s="128">
        <f t="shared" si="2"/>
        <v>0</v>
      </c>
    </row>
    <row r="188" spans="1:8" outlineLevel="1" x14ac:dyDescent="0.2">
      <c r="A188" s="69" t="s">
        <v>446</v>
      </c>
      <c r="B188" s="159">
        <v>7.0584287978863935</v>
      </c>
      <c r="C188" s="159">
        <v>16.879515852047557</v>
      </c>
      <c r="D188" s="159">
        <v>32.455919418758263</v>
      </c>
      <c r="E188" s="114"/>
      <c r="F188" s="113"/>
      <c r="G188" s="113"/>
      <c r="H188" s="128">
        <f t="shared" si="2"/>
        <v>0</v>
      </c>
    </row>
    <row r="189" spans="1:8" outlineLevel="1" x14ac:dyDescent="0.2">
      <c r="A189" s="69" t="s">
        <v>447</v>
      </c>
      <c r="B189" s="159">
        <v>6.6124187582562746</v>
      </c>
      <c r="C189" s="159">
        <v>15.804313077939234</v>
      </c>
      <c r="D189" s="159">
        <v>30.385158520475564</v>
      </c>
      <c r="E189" s="114"/>
      <c r="F189" s="113"/>
      <c r="G189" s="113"/>
      <c r="H189" s="128">
        <f t="shared" si="2"/>
        <v>0</v>
      </c>
    </row>
    <row r="190" spans="1:8" outlineLevel="1" x14ac:dyDescent="0.2">
      <c r="A190" s="69" t="s">
        <v>448</v>
      </c>
      <c r="B190" s="159">
        <v>7.2648150594451764</v>
      </c>
      <c r="C190" s="159">
        <v>17.37705416116248</v>
      </c>
      <c r="D190" s="159">
        <v>33.414141347424035</v>
      </c>
      <c r="E190" s="114"/>
      <c r="F190" s="113"/>
      <c r="G190" s="113"/>
      <c r="H190" s="128">
        <f t="shared" si="2"/>
        <v>0</v>
      </c>
    </row>
    <row r="191" spans="1:8" outlineLevel="1" x14ac:dyDescent="0.2">
      <c r="A191" s="69" t="s">
        <v>449</v>
      </c>
      <c r="B191" s="159">
        <v>5.7377756935270812</v>
      </c>
      <c r="C191" s="159">
        <v>13.695798546895643</v>
      </c>
      <c r="D191" s="159">
        <v>26.324315719947165</v>
      </c>
      <c r="E191" s="114"/>
      <c r="F191" s="113"/>
      <c r="G191" s="113"/>
      <c r="H191" s="128">
        <f t="shared" si="2"/>
        <v>0</v>
      </c>
    </row>
    <row r="192" spans="1:8" ht="16" outlineLevel="1" x14ac:dyDescent="0.2">
      <c r="A192" s="136" t="s">
        <v>536</v>
      </c>
      <c r="B192" s="159">
        <v>6.4249999999999998</v>
      </c>
      <c r="C192" s="159">
        <v>15.352500000000001</v>
      </c>
      <c r="D192" s="159">
        <v>29.515000000000001</v>
      </c>
      <c r="E192" s="114"/>
      <c r="F192" s="113"/>
      <c r="G192" s="113"/>
      <c r="H192" s="128">
        <f t="shared" si="2"/>
        <v>0</v>
      </c>
    </row>
    <row r="193" spans="1:8" outlineLevel="1" x14ac:dyDescent="0.2">
      <c r="A193" s="69" t="s">
        <v>450</v>
      </c>
      <c r="B193" s="159">
        <v>6.4965719947159828</v>
      </c>
      <c r="C193" s="159">
        <v>15.525039630118888</v>
      </c>
      <c r="D193" s="159">
        <v>29.84729854689564</v>
      </c>
      <c r="E193" s="114"/>
      <c r="F193" s="113"/>
      <c r="G193" s="113"/>
      <c r="H193" s="128">
        <f t="shared" si="2"/>
        <v>0</v>
      </c>
    </row>
    <row r="194" spans="1:8" outlineLevel="1" x14ac:dyDescent="0.2">
      <c r="A194" s="69" t="s">
        <v>451</v>
      </c>
      <c r="B194" s="159">
        <v>6.4249999999999998</v>
      </c>
      <c r="C194" s="159">
        <v>15.352500000000001</v>
      </c>
      <c r="D194" s="159">
        <v>29.515000000000001</v>
      </c>
      <c r="E194" s="114"/>
      <c r="F194" s="113"/>
      <c r="G194" s="113"/>
      <c r="H194" s="128">
        <f t="shared" si="2"/>
        <v>0</v>
      </c>
    </row>
    <row r="195" spans="1:8" outlineLevel="1" x14ac:dyDescent="0.2">
      <c r="A195" s="69" t="s">
        <v>452</v>
      </c>
      <c r="B195" s="159">
        <v>7.3885920739762225</v>
      </c>
      <c r="C195" s="159">
        <v>17.67544517833554</v>
      </c>
      <c r="D195" s="159">
        <v>33.988820343461036</v>
      </c>
      <c r="E195" s="114"/>
      <c r="F195" s="113"/>
      <c r="G195" s="113"/>
      <c r="H195" s="128">
        <f t="shared" si="2"/>
        <v>0</v>
      </c>
    </row>
    <row r="196" spans="1:8" outlineLevel="1" x14ac:dyDescent="0.2">
      <c r="A196" s="69" t="s">
        <v>453</v>
      </c>
      <c r="B196" s="159">
        <v>6.4249999999999998</v>
      </c>
      <c r="C196" s="159">
        <v>15.352500000000001</v>
      </c>
      <c r="D196" s="159">
        <v>29.515000000000001</v>
      </c>
      <c r="E196" s="114"/>
      <c r="F196" s="113"/>
      <c r="G196" s="113"/>
      <c r="H196" s="128">
        <f t="shared" si="2"/>
        <v>0</v>
      </c>
    </row>
    <row r="197" spans="1:8" outlineLevel="1" x14ac:dyDescent="0.2">
      <c r="A197" s="69" t="s">
        <v>454</v>
      </c>
      <c r="B197" s="159">
        <v>7.8536657859973573</v>
      </c>
      <c r="C197" s="159">
        <v>18.796605019815058</v>
      </c>
      <c r="D197" s="159">
        <v>36.148091149273448</v>
      </c>
      <c r="E197" s="114"/>
      <c r="F197" s="113"/>
      <c r="G197" s="113"/>
      <c r="H197" s="128">
        <f t="shared" si="2"/>
        <v>0</v>
      </c>
    </row>
    <row r="198" spans="1:8" outlineLevel="1" x14ac:dyDescent="0.2">
      <c r="A198" s="69" t="s">
        <v>455</v>
      </c>
      <c r="B198" s="159">
        <v>8.9577608982826931</v>
      </c>
      <c r="C198" s="159">
        <v>21.458262879788638</v>
      </c>
      <c r="D198" s="159">
        <v>41.274247027741083</v>
      </c>
      <c r="E198" s="114"/>
      <c r="F198" s="113"/>
      <c r="G198" s="113"/>
      <c r="H198" s="128">
        <f t="shared" si="2"/>
        <v>0</v>
      </c>
    </row>
    <row r="199" spans="1:8" outlineLevel="1" x14ac:dyDescent="0.2">
      <c r="A199" s="69" t="s">
        <v>456</v>
      </c>
      <c r="B199" s="159">
        <v>6.7282655217965646</v>
      </c>
      <c r="C199" s="159">
        <v>16.083586525759578</v>
      </c>
      <c r="D199" s="159">
        <v>30.923018494055484</v>
      </c>
      <c r="E199" s="114"/>
      <c r="F199" s="113"/>
      <c r="G199" s="113"/>
      <c r="H199" s="128">
        <f t="shared" si="2"/>
        <v>0</v>
      </c>
    </row>
    <row r="200" spans="1:8" outlineLevel="1" x14ac:dyDescent="0.2">
      <c r="A200" s="69" t="s">
        <v>457</v>
      </c>
      <c r="B200" s="159">
        <v>6.4249999999999998</v>
      </c>
      <c r="C200" s="159">
        <v>15.352500000000001</v>
      </c>
      <c r="D200" s="159">
        <v>29.515000000000001</v>
      </c>
      <c r="E200" s="114"/>
      <c r="F200" s="113"/>
      <c r="G200" s="113"/>
      <c r="H200" s="128">
        <f t="shared" si="2"/>
        <v>0</v>
      </c>
    </row>
    <row r="201" spans="1:8" outlineLevel="1" x14ac:dyDescent="0.2">
      <c r="A201" s="69" t="s">
        <v>458</v>
      </c>
      <c r="B201" s="159">
        <v>5.1643342140026416</v>
      </c>
      <c r="C201" s="159">
        <v>12.313394980184942</v>
      </c>
      <c r="D201" s="159">
        <v>23.661908850726554</v>
      </c>
      <c r="E201" s="114"/>
      <c r="F201" s="113"/>
      <c r="G201" s="113"/>
      <c r="H201" s="128">
        <f t="shared" si="2"/>
        <v>0</v>
      </c>
    </row>
    <row r="202" spans="1:8" outlineLevel="1" x14ac:dyDescent="0.2">
      <c r="A202" s="69" t="s">
        <v>459</v>
      </c>
      <c r="B202" s="159">
        <v>8.9577608982826931</v>
      </c>
      <c r="C202" s="159">
        <v>21.458262879788638</v>
      </c>
      <c r="D202" s="159">
        <v>41.274247027741083</v>
      </c>
      <c r="E202" s="114"/>
      <c r="F202" s="113"/>
      <c r="G202" s="113"/>
      <c r="H202" s="128">
        <f t="shared" si="2"/>
        <v>0</v>
      </c>
    </row>
    <row r="203" spans="1:8" outlineLevel="1" x14ac:dyDescent="0.2">
      <c r="A203" s="69" t="s">
        <v>460</v>
      </c>
      <c r="B203" s="159">
        <v>6.0679389696169066</v>
      </c>
      <c r="C203" s="159">
        <v>14.491727873183613</v>
      </c>
      <c r="D203" s="159">
        <v>27.857216644649924</v>
      </c>
      <c r="E203" s="114"/>
      <c r="F203" s="113"/>
      <c r="G203" s="113"/>
      <c r="H203" s="128">
        <f t="shared" si="2"/>
        <v>0</v>
      </c>
    </row>
    <row r="204" spans="1:8" outlineLevel="1" x14ac:dyDescent="0.2">
      <c r="A204" s="69" t="s">
        <v>461</v>
      </c>
      <c r="B204" s="159">
        <v>6.4249999999999998</v>
      </c>
      <c r="C204" s="159">
        <v>15.352500000000001</v>
      </c>
      <c r="D204" s="159">
        <v>29.515000000000001</v>
      </c>
      <c r="E204" s="114"/>
      <c r="F204" s="113"/>
      <c r="G204" s="113"/>
      <c r="H204" s="128">
        <f t="shared" ref="H204:H267" si="3">(B204*E204)+(C204*F204)+(D204*G204)</f>
        <v>0</v>
      </c>
    </row>
    <row r="205" spans="1:8" outlineLevel="1" x14ac:dyDescent="0.2">
      <c r="A205" s="69" t="s">
        <v>462</v>
      </c>
      <c r="B205" s="159">
        <v>6.4249999999999998</v>
      </c>
      <c r="C205" s="159">
        <v>15.352500000000001</v>
      </c>
      <c r="D205" s="159">
        <v>29.515000000000001</v>
      </c>
      <c r="E205" s="114"/>
      <c r="F205" s="113"/>
      <c r="G205" s="113"/>
      <c r="H205" s="128">
        <f t="shared" si="3"/>
        <v>0</v>
      </c>
    </row>
    <row r="206" spans="1:8" outlineLevel="1" x14ac:dyDescent="0.2">
      <c r="A206" s="69" t="s">
        <v>463</v>
      </c>
      <c r="B206" s="159">
        <v>7.0758058124174381</v>
      </c>
      <c r="C206" s="159">
        <v>16.921406869220608</v>
      </c>
      <c r="D206" s="159">
        <v>32.53659841479525</v>
      </c>
      <c r="E206" s="114"/>
      <c r="F206" s="113"/>
      <c r="G206" s="113"/>
      <c r="H206" s="128">
        <f t="shared" si="3"/>
        <v>0</v>
      </c>
    </row>
    <row r="207" spans="1:8" ht="16" outlineLevel="1" x14ac:dyDescent="0.2">
      <c r="A207" s="119" t="s">
        <v>464</v>
      </c>
      <c r="B207" s="168">
        <v>6.2895310435931302</v>
      </c>
      <c r="C207" s="168">
        <v>15.025923051519154</v>
      </c>
      <c r="D207" s="168">
        <v>28.886036988110963</v>
      </c>
      <c r="E207" s="114"/>
      <c r="F207" s="113"/>
      <c r="G207" s="113"/>
      <c r="H207" s="128">
        <f t="shared" si="3"/>
        <v>0</v>
      </c>
    </row>
    <row r="208" spans="1:8" outlineLevel="1" x14ac:dyDescent="0.2">
      <c r="A208" s="69" t="s">
        <v>465</v>
      </c>
      <c r="B208" s="159">
        <v>6.4249999999999998</v>
      </c>
      <c r="C208" s="159">
        <v>15.352500000000001</v>
      </c>
      <c r="D208" s="159">
        <v>29.515000000000001</v>
      </c>
      <c r="E208" s="114"/>
      <c r="F208" s="113"/>
      <c r="G208" s="113"/>
      <c r="H208" s="128">
        <f t="shared" si="3"/>
        <v>0</v>
      </c>
    </row>
    <row r="209" spans="1:8" outlineLevel="1" x14ac:dyDescent="0.2">
      <c r="A209" s="69" t="s">
        <v>466</v>
      </c>
      <c r="B209" s="159">
        <v>9.3257926023778062</v>
      </c>
      <c r="C209" s="159">
        <v>22.345482166446494</v>
      </c>
      <c r="D209" s="159">
        <v>42.982965653896954</v>
      </c>
      <c r="E209" s="114"/>
      <c r="F209" s="113"/>
      <c r="G209" s="113"/>
      <c r="H209" s="128">
        <f t="shared" si="3"/>
        <v>0</v>
      </c>
    </row>
    <row r="210" spans="1:8" outlineLevel="1" x14ac:dyDescent="0.2">
      <c r="A210" s="69" t="s">
        <v>467</v>
      </c>
      <c r="B210" s="159">
        <v>6.4249999999999998</v>
      </c>
      <c r="C210" s="159">
        <v>15.352500000000001</v>
      </c>
      <c r="D210" s="159">
        <v>29.515000000000001</v>
      </c>
      <c r="E210" s="114"/>
      <c r="F210" s="113"/>
      <c r="G210" s="113"/>
      <c r="H210" s="128">
        <f t="shared" si="3"/>
        <v>0</v>
      </c>
    </row>
    <row r="211" spans="1:8" outlineLevel="1" x14ac:dyDescent="0.2">
      <c r="A211" s="69" t="s">
        <v>468</v>
      </c>
      <c r="B211" s="159">
        <v>6.4249999999999998</v>
      </c>
      <c r="C211" s="159">
        <v>15.352500000000001</v>
      </c>
      <c r="D211" s="159">
        <v>29.515000000000001</v>
      </c>
      <c r="E211" s="114"/>
      <c r="F211" s="113"/>
      <c r="G211" s="113"/>
      <c r="H211" s="128">
        <f t="shared" si="3"/>
        <v>0</v>
      </c>
    </row>
    <row r="212" spans="1:8" outlineLevel="1" x14ac:dyDescent="0.2">
      <c r="A212" s="69" t="s">
        <v>469</v>
      </c>
      <c r="B212" s="159">
        <v>6.4249999999999998</v>
      </c>
      <c r="C212" s="159">
        <v>15.352500000000001</v>
      </c>
      <c r="D212" s="159">
        <v>29.515000000000001</v>
      </c>
      <c r="E212" s="114"/>
      <c r="F212" s="113"/>
      <c r="G212" s="113"/>
      <c r="H212" s="128">
        <f t="shared" si="3"/>
        <v>0</v>
      </c>
    </row>
    <row r="213" spans="1:8" outlineLevel="1" x14ac:dyDescent="0.2">
      <c r="A213" s="69" t="s">
        <v>470</v>
      </c>
      <c r="B213" s="159">
        <v>7.7708863936591799</v>
      </c>
      <c r="C213" s="159">
        <v>18.597047556142666</v>
      </c>
      <c r="D213" s="159">
        <v>35.76375825627477</v>
      </c>
      <c r="E213" s="114"/>
      <c r="F213" s="113"/>
      <c r="G213" s="113"/>
      <c r="H213" s="128">
        <f t="shared" si="3"/>
        <v>0</v>
      </c>
    </row>
    <row r="214" spans="1:8" outlineLevel="1" x14ac:dyDescent="0.2">
      <c r="A214" s="69" t="s">
        <v>471</v>
      </c>
      <c r="B214" s="159">
        <v>6.8441122853368563</v>
      </c>
      <c r="C214" s="159">
        <v>16.362859973579923</v>
      </c>
      <c r="D214" s="159">
        <v>31.460878467635407</v>
      </c>
      <c r="E214" s="114"/>
      <c r="F214" s="113"/>
      <c r="G214" s="113"/>
      <c r="H214" s="128">
        <f t="shared" si="3"/>
        <v>0</v>
      </c>
    </row>
    <row r="215" spans="1:8" outlineLevel="1" x14ac:dyDescent="0.2">
      <c r="A215" s="69" t="s">
        <v>472</v>
      </c>
      <c r="B215" s="159">
        <v>9.8410369881109645</v>
      </c>
      <c r="C215" s="159">
        <v>23.587589167767504</v>
      </c>
      <c r="D215" s="159">
        <v>45.375171730515198</v>
      </c>
      <c r="E215" s="114"/>
      <c r="F215" s="113"/>
      <c r="G215" s="113"/>
      <c r="H215" s="128">
        <f t="shared" si="3"/>
        <v>0</v>
      </c>
    </row>
    <row r="216" spans="1:8" outlineLevel="1" x14ac:dyDescent="0.2">
      <c r="A216" s="69" t="s">
        <v>473</v>
      </c>
      <c r="B216" s="159">
        <v>6.4249999999999998</v>
      </c>
      <c r="C216" s="159">
        <v>15.352500000000001</v>
      </c>
      <c r="D216" s="159">
        <v>29.515000000000001</v>
      </c>
      <c r="E216" s="114"/>
      <c r="F216" s="113"/>
      <c r="G216" s="113"/>
      <c r="H216" s="128">
        <f t="shared" si="3"/>
        <v>0</v>
      </c>
    </row>
    <row r="217" spans="1:8" outlineLevel="1" x14ac:dyDescent="0.2">
      <c r="A217" s="69" t="s">
        <v>474</v>
      </c>
      <c r="B217" s="159">
        <v>6.4249999999999998</v>
      </c>
      <c r="C217" s="159">
        <v>15.352500000000001</v>
      </c>
      <c r="D217" s="159">
        <v>29.515000000000001</v>
      </c>
      <c r="E217" s="114"/>
      <c r="F217" s="113"/>
      <c r="G217" s="113"/>
      <c r="H217" s="128">
        <f t="shared" si="3"/>
        <v>0</v>
      </c>
    </row>
    <row r="218" spans="1:8" outlineLevel="1" x14ac:dyDescent="0.2">
      <c r="A218" s="69" t="s">
        <v>475</v>
      </c>
      <c r="B218" s="159">
        <v>6.2069550858652578</v>
      </c>
      <c r="C218" s="159">
        <v>14.826856010568033</v>
      </c>
      <c r="D218" s="159">
        <v>28.502648612945841</v>
      </c>
      <c r="E218" s="114"/>
      <c r="F218" s="113"/>
      <c r="G218" s="113"/>
      <c r="H218" s="128">
        <f t="shared" si="3"/>
        <v>0</v>
      </c>
    </row>
    <row r="219" spans="1:8" outlineLevel="1" x14ac:dyDescent="0.2">
      <c r="A219" s="69" t="s">
        <v>476</v>
      </c>
      <c r="B219" s="159">
        <v>4.9326406869220607</v>
      </c>
      <c r="C219" s="159">
        <v>11.754848084544253</v>
      </c>
      <c r="D219" s="159">
        <v>22.586188903566711</v>
      </c>
      <c r="E219" s="114"/>
      <c r="F219" s="113"/>
      <c r="G219" s="113"/>
      <c r="H219" s="128">
        <f t="shared" si="3"/>
        <v>0</v>
      </c>
    </row>
    <row r="220" spans="1:8" outlineLevel="1" x14ac:dyDescent="0.2">
      <c r="A220" s="69" t="s">
        <v>477</v>
      </c>
      <c r="B220" s="159">
        <v>7.1149392338177018</v>
      </c>
      <c r="C220" s="159">
        <v>17.015746367239103</v>
      </c>
      <c r="D220" s="159">
        <v>32.718289299867898</v>
      </c>
      <c r="E220" s="114"/>
      <c r="F220" s="113"/>
      <c r="G220" s="113"/>
      <c r="H220" s="128">
        <f t="shared" si="3"/>
        <v>0</v>
      </c>
    </row>
    <row r="221" spans="1:8" ht="16" outlineLevel="1" x14ac:dyDescent="0.2">
      <c r="A221" s="119" t="s">
        <v>478</v>
      </c>
      <c r="B221" s="159">
        <v>9.6202179656538966</v>
      </c>
      <c r="C221" s="159">
        <v>23.055257595772787</v>
      </c>
      <c r="D221" s="159">
        <v>44.349940554821664</v>
      </c>
      <c r="E221" s="114"/>
      <c r="F221" s="113"/>
      <c r="G221" s="113"/>
      <c r="H221" s="128">
        <f t="shared" si="3"/>
        <v>0</v>
      </c>
    </row>
    <row r="222" spans="1:8" outlineLevel="1" x14ac:dyDescent="0.2">
      <c r="A222" s="69" t="s">
        <v>479</v>
      </c>
      <c r="B222" s="159">
        <v>5.7377756935270812</v>
      </c>
      <c r="C222" s="159">
        <v>13.695798546895643</v>
      </c>
      <c r="D222" s="159">
        <v>26.324315719947165</v>
      </c>
      <c r="E222" s="114"/>
      <c r="F222" s="113"/>
      <c r="G222" s="113"/>
      <c r="H222" s="128">
        <f t="shared" si="3"/>
        <v>0</v>
      </c>
    </row>
    <row r="223" spans="1:8" outlineLevel="1" x14ac:dyDescent="0.2">
      <c r="A223" s="69" t="s">
        <v>480</v>
      </c>
      <c r="B223" s="168">
        <v>7.0178824306472904</v>
      </c>
      <c r="C223" s="168">
        <v>16.781770145310432</v>
      </c>
      <c r="D223" s="168">
        <v>32.26766842800528</v>
      </c>
      <c r="E223" s="114"/>
      <c r="F223" s="113"/>
      <c r="G223" s="113"/>
      <c r="H223" s="128">
        <f t="shared" si="3"/>
        <v>0</v>
      </c>
    </row>
    <row r="224" spans="1:8" outlineLevel="1" x14ac:dyDescent="0.2">
      <c r="A224" s="69" t="s">
        <v>481</v>
      </c>
      <c r="B224" s="159">
        <v>6.9020356671070004</v>
      </c>
      <c r="C224" s="159">
        <v>16.502496697490091</v>
      </c>
      <c r="D224" s="159">
        <v>31.729808454425367</v>
      </c>
      <c r="E224" s="114"/>
      <c r="F224" s="113"/>
      <c r="G224" s="113"/>
      <c r="H224" s="128">
        <f t="shared" si="3"/>
        <v>0</v>
      </c>
    </row>
    <row r="225" spans="1:8" outlineLevel="1" x14ac:dyDescent="0.2">
      <c r="A225" s="69" t="s">
        <v>482</v>
      </c>
      <c r="B225" s="159">
        <v>6.0331849405548201</v>
      </c>
      <c r="C225" s="159">
        <v>14.407945838837517</v>
      </c>
      <c r="D225" s="159">
        <v>27.695858652575957</v>
      </c>
      <c r="E225" s="114"/>
      <c r="F225" s="113"/>
      <c r="G225" s="113"/>
      <c r="H225" s="128">
        <f t="shared" si="3"/>
        <v>0</v>
      </c>
    </row>
    <row r="226" spans="1:8" outlineLevel="1" x14ac:dyDescent="0.2">
      <c r="A226" s="69" t="s">
        <v>483</v>
      </c>
      <c r="B226" s="159">
        <v>7.0758058124174381</v>
      </c>
      <c r="C226" s="159">
        <v>16.921406869220608</v>
      </c>
      <c r="D226" s="159">
        <v>32.53659841479525</v>
      </c>
      <c r="E226" s="114"/>
      <c r="F226" s="113"/>
      <c r="G226" s="113"/>
      <c r="H226" s="128">
        <f t="shared" si="3"/>
        <v>0</v>
      </c>
    </row>
    <row r="227" spans="1:8" outlineLevel="1" x14ac:dyDescent="0.2">
      <c r="A227" s="69" t="s">
        <v>484</v>
      </c>
      <c r="B227" s="159">
        <v>6.2069550858652578</v>
      </c>
      <c r="C227" s="159">
        <v>14.826856010568033</v>
      </c>
      <c r="D227" s="159">
        <v>28.502648612945841</v>
      </c>
      <c r="E227" s="114"/>
      <c r="F227" s="113"/>
      <c r="G227" s="113"/>
      <c r="H227" s="128">
        <f t="shared" si="3"/>
        <v>0</v>
      </c>
    </row>
    <row r="228" spans="1:8" outlineLevel="1" x14ac:dyDescent="0.2">
      <c r="A228" s="69" t="s">
        <v>485</v>
      </c>
      <c r="B228" s="159">
        <v>6.4249999999999998</v>
      </c>
      <c r="C228" s="159">
        <v>15.352500000000001</v>
      </c>
      <c r="D228" s="159">
        <v>29.515000000000001</v>
      </c>
      <c r="E228" s="114"/>
      <c r="F228" s="113"/>
      <c r="G228" s="113"/>
      <c r="H228" s="128">
        <f t="shared" si="3"/>
        <v>0</v>
      </c>
    </row>
    <row r="229" spans="1:8" outlineLevel="1" x14ac:dyDescent="0.2">
      <c r="A229" s="69" t="s">
        <v>486</v>
      </c>
      <c r="B229" s="159">
        <v>5.9173381770145301</v>
      </c>
      <c r="C229" s="159">
        <v>14.128672391017171</v>
      </c>
      <c r="D229" s="159">
        <v>27.157998678996034</v>
      </c>
      <c r="E229" s="114"/>
      <c r="F229" s="113"/>
      <c r="G229" s="113"/>
      <c r="H229" s="128">
        <f t="shared" si="3"/>
        <v>0</v>
      </c>
    </row>
    <row r="230" spans="1:8" outlineLevel="1" x14ac:dyDescent="0.2">
      <c r="A230" s="69" t="s">
        <v>169</v>
      </c>
      <c r="B230" s="159">
        <v>7.7800594451783347</v>
      </c>
      <c r="C230" s="159">
        <v>18.619161162483486</v>
      </c>
      <c r="D230" s="159">
        <v>35.806347424042272</v>
      </c>
      <c r="E230" s="114"/>
      <c r="F230" s="113"/>
      <c r="G230" s="113"/>
      <c r="H230" s="128">
        <f t="shared" si="3"/>
        <v>0</v>
      </c>
    </row>
    <row r="231" spans="1:8" outlineLevel="1" x14ac:dyDescent="0.2">
      <c r="A231" s="69" t="s">
        <v>487</v>
      </c>
      <c r="B231" s="159">
        <v>4.9905640686922048</v>
      </c>
      <c r="C231" s="159">
        <v>11.894484808454425</v>
      </c>
      <c r="D231" s="159">
        <v>22.855118890356671</v>
      </c>
      <c r="E231" s="114"/>
      <c r="F231" s="113"/>
      <c r="G231" s="113"/>
      <c r="H231" s="128">
        <f t="shared" si="3"/>
        <v>0</v>
      </c>
    </row>
    <row r="232" spans="1:8" outlineLevel="1" x14ac:dyDescent="0.2">
      <c r="A232" s="69" t="s">
        <v>488</v>
      </c>
      <c r="B232" s="159">
        <v>6.4249999999999998</v>
      </c>
      <c r="C232" s="159">
        <v>15.352500000000001</v>
      </c>
      <c r="D232" s="159">
        <v>29.515000000000001</v>
      </c>
      <c r="E232" s="114"/>
      <c r="F232" s="113"/>
      <c r="G232" s="113"/>
      <c r="H232" s="128">
        <f t="shared" si="3"/>
        <v>0</v>
      </c>
    </row>
    <row r="233" spans="1:8" outlineLevel="1" x14ac:dyDescent="0.2">
      <c r="A233" s="69" t="s">
        <v>489</v>
      </c>
      <c r="B233" s="159">
        <v>7.7708863936591799</v>
      </c>
      <c r="C233" s="159">
        <v>18.597047556142666</v>
      </c>
      <c r="D233" s="159">
        <v>35.76375825627477</v>
      </c>
      <c r="E233" s="114"/>
      <c r="F233" s="113"/>
      <c r="G233" s="113"/>
      <c r="H233" s="128">
        <f t="shared" si="3"/>
        <v>0</v>
      </c>
    </row>
    <row r="234" spans="1:8" outlineLevel="1" x14ac:dyDescent="0.2">
      <c r="A234" s="69" t="s">
        <v>490</v>
      </c>
      <c r="B234" s="159">
        <v>7.597116248348744</v>
      </c>
      <c r="C234" s="159">
        <v>18.178137384412153</v>
      </c>
      <c r="D234" s="159">
        <v>34.956968295904893</v>
      </c>
      <c r="E234" s="114"/>
      <c r="F234" s="113"/>
      <c r="G234" s="113"/>
      <c r="H234" s="128">
        <f t="shared" si="3"/>
        <v>0</v>
      </c>
    </row>
    <row r="235" spans="1:8" outlineLevel="1" x14ac:dyDescent="0.2">
      <c r="A235" s="69" t="s">
        <v>491</v>
      </c>
      <c r="B235" s="159">
        <v>6.0679389696169066</v>
      </c>
      <c r="C235" s="159">
        <v>14.491727873183613</v>
      </c>
      <c r="D235" s="159">
        <v>27.857216644649924</v>
      </c>
      <c r="E235" s="114"/>
      <c r="F235" s="113"/>
      <c r="G235" s="113"/>
      <c r="H235" s="128">
        <f t="shared" si="3"/>
        <v>0</v>
      </c>
    </row>
    <row r="236" spans="1:8" outlineLevel="1" x14ac:dyDescent="0.2">
      <c r="A236" s="69" t="s">
        <v>492</v>
      </c>
      <c r="B236" s="159">
        <v>7.597116248348744</v>
      </c>
      <c r="C236" s="159">
        <v>18.178137384412153</v>
      </c>
      <c r="D236" s="159">
        <v>34.956968295904893</v>
      </c>
      <c r="E236" s="114"/>
      <c r="F236" s="113"/>
      <c r="G236" s="113"/>
      <c r="H236" s="128">
        <f t="shared" si="3"/>
        <v>0</v>
      </c>
    </row>
    <row r="237" spans="1:8" outlineLevel="1" x14ac:dyDescent="0.2">
      <c r="A237" s="69" t="s">
        <v>493</v>
      </c>
      <c r="B237" s="159">
        <v>6.7282655217965646</v>
      </c>
      <c r="C237" s="159">
        <v>16.083586525759578</v>
      </c>
      <c r="D237" s="159">
        <v>30.923018494055484</v>
      </c>
      <c r="E237" s="114"/>
      <c r="F237" s="113"/>
      <c r="G237" s="113"/>
      <c r="H237" s="128">
        <f t="shared" si="3"/>
        <v>0</v>
      </c>
    </row>
    <row r="238" spans="1:8" outlineLevel="1" x14ac:dyDescent="0.2">
      <c r="A238" s="69" t="s">
        <v>176</v>
      </c>
      <c r="B238" s="159">
        <v>5.6822787318361936</v>
      </c>
      <c r="C238" s="159">
        <v>13.562011228533683</v>
      </c>
      <c r="D238" s="159">
        <v>26.066651254953761</v>
      </c>
      <c r="E238" s="114"/>
      <c r="F238" s="113"/>
      <c r="G238" s="113"/>
      <c r="H238" s="128">
        <f t="shared" si="3"/>
        <v>0</v>
      </c>
    </row>
    <row r="239" spans="1:8" outlineLevel="1" x14ac:dyDescent="0.2">
      <c r="A239" s="69" t="s">
        <v>494</v>
      </c>
      <c r="B239" s="159">
        <v>7.597116248348744</v>
      </c>
      <c r="C239" s="159">
        <v>18.178137384412153</v>
      </c>
      <c r="D239" s="159">
        <v>34.956968295904893</v>
      </c>
      <c r="E239" s="114"/>
      <c r="F239" s="113"/>
      <c r="G239" s="113"/>
      <c r="H239" s="128">
        <f t="shared" si="3"/>
        <v>0</v>
      </c>
    </row>
    <row r="240" spans="1:8" outlineLevel="1" x14ac:dyDescent="0.2">
      <c r="A240" s="69" t="s">
        <v>495</v>
      </c>
      <c r="B240" s="159">
        <v>6.809358256274769</v>
      </c>
      <c r="C240" s="159">
        <v>16.279077939233822</v>
      </c>
      <c r="D240" s="159">
        <v>31.299520475561433</v>
      </c>
      <c r="E240" s="114"/>
      <c r="F240" s="113"/>
      <c r="G240" s="113"/>
      <c r="H240" s="128">
        <f t="shared" si="3"/>
        <v>0</v>
      </c>
    </row>
    <row r="241" spans="1:8" outlineLevel="1" x14ac:dyDescent="0.2">
      <c r="A241" s="69" t="s">
        <v>496</v>
      </c>
      <c r="B241" s="159">
        <v>6.0331849405548201</v>
      </c>
      <c r="C241" s="159">
        <v>14.407945838837517</v>
      </c>
      <c r="D241" s="159">
        <v>27.695858652575957</v>
      </c>
      <c r="E241" s="114"/>
      <c r="F241" s="113"/>
      <c r="G241" s="113"/>
      <c r="H241" s="128">
        <f t="shared" si="3"/>
        <v>0</v>
      </c>
    </row>
    <row r="242" spans="1:8" outlineLevel="1" x14ac:dyDescent="0.2">
      <c r="A242" s="69" t="s">
        <v>497</v>
      </c>
      <c r="B242" s="159">
        <v>7.4233461030383081</v>
      </c>
      <c r="C242" s="159">
        <v>17.759227212681637</v>
      </c>
      <c r="D242" s="159">
        <v>34.15017833553501</v>
      </c>
      <c r="E242" s="114"/>
      <c r="F242" s="113"/>
      <c r="G242" s="113"/>
      <c r="H242" s="128">
        <f t="shared" si="3"/>
        <v>0</v>
      </c>
    </row>
    <row r="243" spans="1:8" outlineLevel="1" x14ac:dyDescent="0.2">
      <c r="A243" s="69" t="s">
        <v>498</v>
      </c>
      <c r="B243" s="159">
        <v>6.4965719947159828</v>
      </c>
      <c r="C243" s="159">
        <v>15.525039630118888</v>
      </c>
      <c r="D243" s="159">
        <v>29.84729854689564</v>
      </c>
      <c r="E243" s="114"/>
      <c r="F243" s="113"/>
      <c r="G243" s="113"/>
      <c r="H243" s="128">
        <f t="shared" si="3"/>
        <v>0</v>
      </c>
    </row>
    <row r="244" spans="1:8" outlineLevel="1" x14ac:dyDescent="0.2">
      <c r="A244" s="69" t="s">
        <v>499</v>
      </c>
      <c r="B244" s="159">
        <v>4.9905640686922048</v>
      </c>
      <c r="C244" s="159">
        <v>11.894484808454425</v>
      </c>
      <c r="D244" s="159">
        <v>22.855118890356671</v>
      </c>
      <c r="E244" s="114"/>
      <c r="F244" s="113"/>
      <c r="G244" s="113"/>
      <c r="H244" s="128">
        <f t="shared" si="3"/>
        <v>0</v>
      </c>
    </row>
    <row r="245" spans="1:8" outlineLevel="1" x14ac:dyDescent="0.2">
      <c r="A245" s="69" t="s">
        <v>500</v>
      </c>
      <c r="B245" s="159">
        <v>7.597116248348744</v>
      </c>
      <c r="C245" s="159">
        <v>18.178137384412153</v>
      </c>
      <c r="D245" s="159">
        <v>34.956968295904893</v>
      </c>
      <c r="E245" s="114"/>
      <c r="F245" s="113"/>
      <c r="G245" s="113"/>
      <c r="H245" s="128">
        <f t="shared" si="3"/>
        <v>0</v>
      </c>
    </row>
    <row r="246" spans="1:8" outlineLevel="1" x14ac:dyDescent="0.2">
      <c r="A246" s="69" t="s">
        <v>501</v>
      </c>
      <c r="B246" s="159">
        <v>8.1763500660501975</v>
      </c>
      <c r="C246" s="159">
        <v>19.574504623513871</v>
      </c>
      <c r="D246" s="159">
        <v>37.646268163804493</v>
      </c>
      <c r="E246" s="114"/>
      <c r="F246" s="113"/>
      <c r="G246" s="113"/>
      <c r="H246" s="128">
        <f t="shared" si="3"/>
        <v>0</v>
      </c>
    </row>
    <row r="247" spans="1:8" outlineLevel="1" x14ac:dyDescent="0.2">
      <c r="A247" s="69" t="s">
        <v>185</v>
      </c>
      <c r="B247" s="159">
        <v>7.4042602377807141</v>
      </c>
      <c r="C247" s="159">
        <v>17.713216644649933</v>
      </c>
      <c r="D247" s="159">
        <v>34.06156538969617</v>
      </c>
      <c r="E247" s="114"/>
      <c r="F247" s="113"/>
      <c r="G247" s="113"/>
      <c r="H247" s="128">
        <f t="shared" si="3"/>
        <v>0</v>
      </c>
    </row>
    <row r="248" spans="1:8" outlineLevel="1" x14ac:dyDescent="0.2">
      <c r="A248" s="69" t="s">
        <v>502</v>
      </c>
      <c r="B248" s="159">
        <v>7.655039630118889</v>
      </c>
      <c r="C248" s="159">
        <v>18.317774108322322</v>
      </c>
      <c r="D248" s="159">
        <v>35.225898282694843</v>
      </c>
      <c r="E248" s="114"/>
      <c r="F248" s="113"/>
      <c r="G248" s="113"/>
      <c r="H248" s="128">
        <f t="shared" si="3"/>
        <v>0</v>
      </c>
    </row>
    <row r="249" spans="1:8" outlineLevel="1" x14ac:dyDescent="0.2">
      <c r="A249" s="69" t="s">
        <v>503</v>
      </c>
      <c r="B249" s="159">
        <v>4.7081875825627471</v>
      </c>
      <c r="C249" s="159">
        <v>11.213755779392338</v>
      </c>
      <c r="D249" s="159">
        <v>21.544085204755614</v>
      </c>
      <c r="E249" s="114"/>
      <c r="F249" s="113"/>
      <c r="G249" s="113"/>
      <c r="H249" s="128">
        <f t="shared" si="3"/>
        <v>0</v>
      </c>
    </row>
    <row r="250" spans="1:8" outlineLevel="1" x14ac:dyDescent="0.2">
      <c r="A250" s="69" t="s">
        <v>504</v>
      </c>
      <c r="B250" s="159">
        <v>5.0774491413474232</v>
      </c>
      <c r="C250" s="159">
        <v>12.103939894319684</v>
      </c>
      <c r="D250" s="159">
        <v>23.258513870541613</v>
      </c>
      <c r="E250" s="114"/>
      <c r="F250" s="113"/>
      <c r="G250" s="113"/>
      <c r="H250" s="128">
        <f t="shared" si="3"/>
        <v>0</v>
      </c>
    </row>
    <row r="251" spans="1:8" outlineLevel="1" x14ac:dyDescent="0.2">
      <c r="A251" s="69" t="s">
        <v>505</v>
      </c>
      <c r="B251" s="159">
        <v>6.4249999999999998</v>
      </c>
      <c r="C251" s="159">
        <v>15.352500000000001</v>
      </c>
      <c r="D251" s="159">
        <v>29.515000000000001</v>
      </c>
      <c r="E251" s="114"/>
      <c r="F251" s="113"/>
      <c r="G251" s="113"/>
      <c r="H251" s="128">
        <f t="shared" si="3"/>
        <v>0</v>
      </c>
    </row>
    <row r="252" spans="1:8" ht="17" customHeight="1" thickBot="1" x14ac:dyDescent="0.25">
      <c r="A252" s="112" t="s">
        <v>189</v>
      </c>
      <c r="B252" s="172" t="s">
        <v>580</v>
      </c>
      <c r="C252" s="172" t="s">
        <v>581</v>
      </c>
      <c r="D252" s="172" t="s">
        <v>582</v>
      </c>
      <c r="E252" s="172" t="s">
        <v>580</v>
      </c>
      <c r="F252" s="172" t="s">
        <v>581</v>
      </c>
      <c r="G252" s="172" t="s">
        <v>582</v>
      </c>
      <c r="H252" s="127">
        <f>SUM(H253:H277)</f>
        <v>0</v>
      </c>
    </row>
    <row r="253" spans="1:8" ht="16" outlineLevel="1" x14ac:dyDescent="0.2">
      <c r="A253" s="120" t="s">
        <v>190</v>
      </c>
      <c r="B253" s="173">
        <v>8.52</v>
      </c>
      <c r="C253" s="173">
        <f>B253*0.97</f>
        <v>8.2644000000000002</v>
      </c>
      <c r="D253" s="173">
        <f>B253*0.95</f>
        <v>8.0939999999999994</v>
      </c>
      <c r="E253" s="113"/>
      <c r="F253" s="113"/>
      <c r="G253" s="113"/>
      <c r="H253" s="128">
        <f t="shared" si="3"/>
        <v>0</v>
      </c>
    </row>
    <row r="254" spans="1:8" ht="16" outlineLevel="1" x14ac:dyDescent="0.2">
      <c r="A254" s="121" t="s">
        <v>506</v>
      </c>
      <c r="B254" s="173">
        <v>8.52</v>
      </c>
      <c r="C254" s="173">
        <f t="shared" ref="C254:C277" si="4">B254*0.97</f>
        <v>8.2644000000000002</v>
      </c>
      <c r="D254" s="173">
        <f t="shared" ref="D254:D277" si="5">B254*0.95</f>
        <v>8.0939999999999994</v>
      </c>
      <c r="E254" s="114"/>
      <c r="F254" s="113"/>
      <c r="G254" s="113"/>
      <c r="H254" s="128">
        <f t="shared" si="3"/>
        <v>0</v>
      </c>
    </row>
    <row r="255" spans="1:8" ht="16" outlineLevel="1" x14ac:dyDescent="0.2">
      <c r="A255" s="121" t="s">
        <v>310</v>
      </c>
      <c r="B255" s="173">
        <v>8.52</v>
      </c>
      <c r="C255" s="173">
        <f t="shared" si="4"/>
        <v>8.2644000000000002</v>
      </c>
      <c r="D255" s="173">
        <f t="shared" si="5"/>
        <v>8.0939999999999994</v>
      </c>
      <c r="E255" s="114"/>
      <c r="F255" s="113"/>
      <c r="G255" s="113"/>
      <c r="H255" s="128">
        <f t="shared" si="3"/>
        <v>0</v>
      </c>
    </row>
    <row r="256" spans="1:8" ht="16" outlineLevel="1" x14ac:dyDescent="0.2">
      <c r="A256" s="121" t="s">
        <v>507</v>
      </c>
      <c r="B256" s="173">
        <v>8.52</v>
      </c>
      <c r="C256" s="173">
        <f t="shared" si="4"/>
        <v>8.2644000000000002</v>
      </c>
      <c r="D256" s="173">
        <f t="shared" si="5"/>
        <v>8.0939999999999994</v>
      </c>
      <c r="E256" s="114"/>
      <c r="F256" s="113"/>
      <c r="G256" s="113"/>
      <c r="H256" s="128">
        <f t="shared" si="3"/>
        <v>0</v>
      </c>
    </row>
    <row r="257" spans="1:8" ht="16" outlineLevel="1" x14ac:dyDescent="0.2">
      <c r="A257" s="121" t="s">
        <v>508</v>
      </c>
      <c r="B257" s="173">
        <v>8.52</v>
      </c>
      <c r="C257" s="173">
        <f t="shared" si="4"/>
        <v>8.2644000000000002</v>
      </c>
      <c r="D257" s="173">
        <f t="shared" si="5"/>
        <v>8.0939999999999994</v>
      </c>
      <c r="E257" s="114"/>
      <c r="F257" s="113"/>
      <c r="G257" s="113"/>
      <c r="H257" s="128">
        <f t="shared" si="3"/>
        <v>0</v>
      </c>
    </row>
    <row r="258" spans="1:8" ht="16" outlineLevel="1" x14ac:dyDescent="0.2">
      <c r="A258" s="121" t="s">
        <v>509</v>
      </c>
      <c r="B258" s="173">
        <v>8.52</v>
      </c>
      <c r="C258" s="173">
        <f t="shared" si="4"/>
        <v>8.2644000000000002</v>
      </c>
      <c r="D258" s="173">
        <f t="shared" si="5"/>
        <v>8.0939999999999994</v>
      </c>
      <c r="E258" s="114"/>
      <c r="F258" s="113"/>
      <c r="G258" s="113"/>
      <c r="H258" s="128">
        <f t="shared" si="3"/>
        <v>0</v>
      </c>
    </row>
    <row r="259" spans="1:8" ht="16" outlineLevel="1" x14ac:dyDescent="0.2">
      <c r="A259" s="121" t="s">
        <v>510</v>
      </c>
      <c r="B259" s="173">
        <v>8.52</v>
      </c>
      <c r="C259" s="173">
        <f t="shared" si="4"/>
        <v>8.2644000000000002</v>
      </c>
      <c r="D259" s="173">
        <f t="shared" si="5"/>
        <v>8.0939999999999994</v>
      </c>
      <c r="E259" s="114"/>
      <c r="F259" s="113"/>
      <c r="G259" s="113"/>
      <c r="H259" s="128">
        <f t="shared" si="3"/>
        <v>0</v>
      </c>
    </row>
    <row r="260" spans="1:8" ht="16" outlineLevel="1" x14ac:dyDescent="0.2">
      <c r="A260" s="121" t="s">
        <v>511</v>
      </c>
      <c r="B260" s="173">
        <v>8.52</v>
      </c>
      <c r="C260" s="173">
        <f t="shared" si="4"/>
        <v>8.2644000000000002</v>
      </c>
      <c r="D260" s="173">
        <f t="shared" si="5"/>
        <v>8.0939999999999994</v>
      </c>
      <c r="E260" s="114"/>
      <c r="F260" s="113"/>
      <c r="G260" s="113"/>
      <c r="H260" s="128">
        <f t="shared" si="3"/>
        <v>0</v>
      </c>
    </row>
    <row r="261" spans="1:8" ht="16" outlineLevel="1" x14ac:dyDescent="0.2">
      <c r="A261" s="121" t="s">
        <v>512</v>
      </c>
      <c r="B261" s="173">
        <v>8.52</v>
      </c>
      <c r="C261" s="173">
        <f t="shared" si="4"/>
        <v>8.2644000000000002</v>
      </c>
      <c r="D261" s="173">
        <f t="shared" si="5"/>
        <v>8.0939999999999994</v>
      </c>
      <c r="E261" s="114"/>
      <c r="F261" s="113"/>
      <c r="G261" s="113"/>
      <c r="H261" s="128">
        <f t="shared" si="3"/>
        <v>0</v>
      </c>
    </row>
    <row r="262" spans="1:8" ht="16" outlineLevel="1" x14ac:dyDescent="0.2">
      <c r="A262" s="121" t="s">
        <v>513</v>
      </c>
      <c r="B262" s="173">
        <v>8.52</v>
      </c>
      <c r="C262" s="173">
        <f t="shared" si="4"/>
        <v>8.2644000000000002</v>
      </c>
      <c r="D262" s="173">
        <f t="shared" si="5"/>
        <v>8.0939999999999994</v>
      </c>
      <c r="E262" s="114"/>
      <c r="F262" s="113"/>
      <c r="G262" s="113"/>
      <c r="H262" s="128">
        <f t="shared" si="3"/>
        <v>0</v>
      </c>
    </row>
    <row r="263" spans="1:8" ht="16" outlineLevel="1" x14ac:dyDescent="0.2">
      <c r="A263" s="121" t="s">
        <v>191</v>
      </c>
      <c r="B263" s="173">
        <v>8.52</v>
      </c>
      <c r="C263" s="173">
        <f t="shared" si="4"/>
        <v>8.2644000000000002</v>
      </c>
      <c r="D263" s="173">
        <f t="shared" si="5"/>
        <v>8.0939999999999994</v>
      </c>
      <c r="E263" s="114"/>
      <c r="F263" s="113"/>
      <c r="G263" s="113"/>
      <c r="H263" s="128">
        <f t="shared" si="3"/>
        <v>0</v>
      </c>
    </row>
    <row r="264" spans="1:8" ht="16" outlineLevel="1" x14ac:dyDescent="0.2">
      <c r="A264" s="121" t="s">
        <v>514</v>
      </c>
      <c r="B264" s="173">
        <v>8.52</v>
      </c>
      <c r="C264" s="173">
        <f t="shared" si="4"/>
        <v>8.2644000000000002</v>
      </c>
      <c r="D264" s="173">
        <f t="shared" si="5"/>
        <v>8.0939999999999994</v>
      </c>
      <c r="E264" s="114"/>
      <c r="F264" s="113"/>
      <c r="G264" s="113"/>
      <c r="H264" s="128">
        <f t="shared" si="3"/>
        <v>0</v>
      </c>
    </row>
    <row r="265" spans="1:8" ht="16" outlineLevel="1" x14ac:dyDescent="0.2">
      <c r="A265" s="121" t="s">
        <v>515</v>
      </c>
      <c r="B265" s="173">
        <v>8.52</v>
      </c>
      <c r="C265" s="173">
        <f t="shared" si="4"/>
        <v>8.2644000000000002</v>
      </c>
      <c r="D265" s="173">
        <f t="shared" si="5"/>
        <v>8.0939999999999994</v>
      </c>
      <c r="E265" s="114"/>
      <c r="F265" s="113"/>
      <c r="G265" s="113"/>
      <c r="H265" s="128">
        <f t="shared" si="3"/>
        <v>0</v>
      </c>
    </row>
    <row r="266" spans="1:8" ht="16" outlineLevel="1" x14ac:dyDescent="0.2">
      <c r="A266" s="121" t="s">
        <v>377</v>
      </c>
      <c r="B266" s="173">
        <v>8.52</v>
      </c>
      <c r="C266" s="173">
        <f t="shared" si="4"/>
        <v>8.2644000000000002</v>
      </c>
      <c r="D266" s="173">
        <f t="shared" si="5"/>
        <v>8.0939999999999994</v>
      </c>
      <c r="E266" s="114"/>
      <c r="F266" s="113"/>
      <c r="G266" s="113"/>
      <c r="H266" s="128">
        <f t="shared" si="3"/>
        <v>0</v>
      </c>
    </row>
    <row r="267" spans="1:8" ht="16" outlineLevel="1" x14ac:dyDescent="0.2">
      <c r="A267" s="121" t="s">
        <v>516</v>
      </c>
      <c r="B267" s="173">
        <v>8.52</v>
      </c>
      <c r="C267" s="173">
        <f t="shared" si="4"/>
        <v>8.2644000000000002</v>
      </c>
      <c r="D267" s="173">
        <f t="shared" si="5"/>
        <v>8.0939999999999994</v>
      </c>
      <c r="E267" s="114"/>
      <c r="F267" s="113"/>
      <c r="G267" s="113"/>
      <c r="H267" s="128">
        <f t="shared" si="3"/>
        <v>0</v>
      </c>
    </row>
    <row r="268" spans="1:8" ht="16" outlineLevel="1" x14ac:dyDescent="0.2">
      <c r="A268" s="121" t="s">
        <v>517</v>
      </c>
      <c r="B268" s="173">
        <v>8.52</v>
      </c>
      <c r="C268" s="173">
        <f t="shared" si="4"/>
        <v>8.2644000000000002</v>
      </c>
      <c r="D268" s="173">
        <f t="shared" si="5"/>
        <v>8.0939999999999994</v>
      </c>
      <c r="E268" s="114"/>
      <c r="F268" s="113"/>
      <c r="G268" s="113"/>
      <c r="H268" s="128">
        <f t="shared" ref="H268:H277" si="6">(B268*E268)+(C268*F268)+(D268*G268)</f>
        <v>0</v>
      </c>
    </row>
    <row r="269" spans="1:8" ht="16" outlineLevel="1" x14ac:dyDescent="0.2">
      <c r="A269" s="121" t="s">
        <v>192</v>
      </c>
      <c r="B269" s="173">
        <v>8.52</v>
      </c>
      <c r="C269" s="173">
        <f t="shared" si="4"/>
        <v>8.2644000000000002</v>
      </c>
      <c r="D269" s="173">
        <f t="shared" si="5"/>
        <v>8.0939999999999994</v>
      </c>
      <c r="E269" s="114"/>
      <c r="F269" s="113"/>
      <c r="G269" s="113"/>
      <c r="H269" s="128">
        <f t="shared" si="6"/>
        <v>0</v>
      </c>
    </row>
    <row r="270" spans="1:8" ht="16" outlineLevel="1" x14ac:dyDescent="0.2">
      <c r="A270" s="121" t="s">
        <v>518</v>
      </c>
      <c r="B270" s="173">
        <v>8.52</v>
      </c>
      <c r="C270" s="173">
        <f t="shared" si="4"/>
        <v>8.2644000000000002</v>
      </c>
      <c r="D270" s="173">
        <f t="shared" si="5"/>
        <v>8.0939999999999994</v>
      </c>
      <c r="E270" s="114"/>
      <c r="F270" s="113"/>
      <c r="G270" s="113"/>
      <c r="H270" s="128">
        <f t="shared" si="6"/>
        <v>0</v>
      </c>
    </row>
    <row r="271" spans="1:8" ht="16" outlineLevel="1" x14ac:dyDescent="0.2">
      <c r="A271" s="121" t="s">
        <v>519</v>
      </c>
      <c r="B271" s="173">
        <v>8.52</v>
      </c>
      <c r="C271" s="173">
        <f t="shared" si="4"/>
        <v>8.2644000000000002</v>
      </c>
      <c r="D271" s="173">
        <f t="shared" si="5"/>
        <v>8.0939999999999994</v>
      </c>
      <c r="E271" s="114"/>
      <c r="F271" s="113"/>
      <c r="G271" s="113"/>
      <c r="H271" s="128">
        <f t="shared" si="6"/>
        <v>0</v>
      </c>
    </row>
    <row r="272" spans="1:8" ht="16" outlineLevel="1" x14ac:dyDescent="0.2">
      <c r="A272" s="121" t="s">
        <v>193</v>
      </c>
      <c r="B272" s="173">
        <v>8.52</v>
      </c>
      <c r="C272" s="173">
        <f t="shared" si="4"/>
        <v>8.2644000000000002</v>
      </c>
      <c r="D272" s="173">
        <f t="shared" si="5"/>
        <v>8.0939999999999994</v>
      </c>
      <c r="E272" s="114"/>
      <c r="F272" s="113"/>
      <c r="G272" s="113"/>
      <c r="H272" s="128">
        <f t="shared" si="6"/>
        <v>0</v>
      </c>
    </row>
    <row r="273" spans="1:8" ht="16" outlineLevel="1" x14ac:dyDescent="0.2">
      <c r="A273" s="121" t="s">
        <v>520</v>
      </c>
      <c r="B273" s="173">
        <v>8.52</v>
      </c>
      <c r="C273" s="173">
        <f t="shared" si="4"/>
        <v>8.2644000000000002</v>
      </c>
      <c r="D273" s="173">
        <f t="shared" si="5"/>
        <v>8.0939999999999994</v>
      </c>
      <c r="E273" s="114"/>
      <c r="F273" s="113"/>
      <c r="G273" s="113"/>
      <c r="H273" s="128">
        <f t="shared" si="6"/>
        <v>0</v>
      </c>
    </row>
    <row r="274" spans="1:8" ht="16" outlineLevel="1" x14ac:dyDescent="0.2">
      <c r="A274" s="121" t="s">
        <v>486</v>
      </c>
      <c r="B274" s="173">
        <v>8.52</v>
      </c>
      <c r="C274" s="173">
        <f t="shared" si="4"/>
        <v>8.2644000000000002</v>
      </c>
      <c r="D274" s="173">
        <f t="shared" si="5"/>
        <v>8.0939999999999994</v>
      </c>
      <c r="E274" s="114"/>
      <c r="F274" s="113"/>
      <c r="G274" s="113"/>
      <c r="H274" s="128">
        <f t="shared" si="6"/>
        <v>0</v>
      </c>
    </row>
    <row r="275" spans="1:8" ht="16" outlineLevel="1" x14ac:dyDescent="0.2">
      <c r="A275" s="121" t="s">
        <v>521</v>
      </c>
      <c r="B275" s="173">
        <v>8.52</v>
      </c>
      <c r="C275" s="173">
        <f t="shared" si="4"/>
        <v>8.2644000000000002</v>
      </c>
      <c r="D275" s="173">
        <f t="shared" si="5"/>
        <v>8.0939999999999994</v>
      </c>
      <c r="E275" s="114"/>
      <c r="F275" s="113"/>
      <c r="G275" s="113"/>
      <c r="H275" s="128">
        <f t="shared" si="6"/>
        <v>0</v>
      </c>
    </row>
    <row r="276" spans="1:8" ht="16" outlineLevel="1" x14ac:dyDescent="0.2">
      <c r="A276" s="121" t="s">
        <v>495</v>
      </c>
      <c r="B276" s="173">
        <v>8.52</v>
      </c>
      <c r="C276" s="173">
        <f t="shared" si="4"/>
        <v>8.2644000000000002</v>
      </c>
      <c r="D276" s="173">
        <f t="shared" si="5"/>
        <v>8.0939999999999994</v>
      </c>
      <c r="E276" s="114"/>
      <c r="F276" s="113"/>
      <c r="G276" s="113"/>
      <c r="H276" s="128">
        <f t="shared" si="6"/>
        <v>0</v>
      </c>
    </row>
    <row r="277" spans="1:8" ht="17" outlineLevel="1" thickBot="1" x14ac:dyDescent="0.25">
      <c r="A277" s="26" t="s">
        <v>194</v>
      </c>
      <c r="B277" s="174">
        <v>8.52</v>
      </c>
      <c r="C277" s="174">
        <f t="shared" si="4"/>
        <v>8.2644000000000002</v>
      </c>
      <c r="D277" s="174">
        <f t="shared" si="5"/>
        <v>8.0939999999999994</v>
      </c>
      <c r="E277" s="169"/>
      <c r="F277" s="169"/>
      <c r="G277" s="169"/>
      <c r="H277" s="170">
        <f t="shared" si="6"/>
        <v>0</v>
      </c>
    </row>
    <row r="278" spans="1:8" ht="17" thickBot="1" x14ac:dyDescent="0.25">
      <c r="A278" s="156" t="s">
        <v>195</v>
      </c>
      <c r="B278" s="157"/>
      <c r="C278" s="157"/>
      <c r="D278" s="157"/>
      <c r="E278" s="137">
        <f>SUM(E10:E251,E253:E277)</f>
        <v>0</v>
      </c>
      <c r="F278" s="137">
        <f>SUM(F10:F251,F253:F277)</f>
        <v>0</v>
      </c>
      <c r="G278" s="137">
        <f>SUM(G10:G251,G253:G277)</f>
        <v>0</v>
      </c>
      <c r="H278" s="171">
        <f>SUM(H10:H251,H253:H277)</f>
        <v>0</v>
      </c>
    </row>
    <row r="279" spans="1:8" ht="16" customHeight="1" x14ac:dyDescent="0.2">
      <c r="A279" s="122"/>
      <c r="B279" s="122"/>
      <c r="C279" s="122"/>
      <c r="D279" s="122"/>
      <c r="E279" s="123"/>
      <c r="F279" s="123"/>
      <c r="G279" s="123"/>
      <c r="H279" s="123"/>
    </row>
    <row r="280" spans="1:8" x14ac:dyDescent="0.2">
      <c r="E280" s="124"/>
      <c r="F280" s="124"/>
      <c r="G280" s="124"/>
      <c r="H280" s="124"/>
    </row>
    <row r="281" spans="1:8" x14ac:dyDescent="0.2">
      <c r="E281" s="125"/>
      <c r="F281" s="125"/>
      <c r="G281" s="125"/>
    </row>
  </sheetData>
  <mergeCells count="9">
    <mergeCell ref="E8:G8"/>
    <mergeCell ref="B8:D8"/>
    <mergeCell ref="A7:H7"/>
    <mergeCell ref="B5:H5"/>
    <mergeCell ref="A2:A6"/>
    <mergeCell ref="B2:H2"/>
    <mergeCell ref="B3:H3"/>
    <mergeCell ref="B4:H4"/>
    <mergeCell ref="B6:H6"/>
  </mergeCells>
  <hyperlinks>
    <hyperlink ref="A7" r:id="rId1" xr:uid="{B49F7D68-167E-AB49-B397-E2A2CBD07723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27"/>
  <sheetViews>
    <sheetView topLeftCell="A99" workbookViewId="0">
      <selection activeCell="C99" sqref="C99:F100"/>
    </sheetView>
  </sheetViews>
  <sheetFormatPr baseColWidth="10" defaultColWidth="11.5" defaultRowHeight="15" x14ac:dyDescent="0.2"/>
  <cols>
    <col min="1" max="1" width="64.83203125" customWidth="1"/>
    <col min="2" max="2" width="13.5" customWidth="1"/>
    <col min="3" max="3" width="11.6640625" bestFit="1" customWidth="1"/>
    <col min="4" max="4" width="11.1640625" bestFit="1" customWidth="1"/>
    <col min="5" max="5" width="12.5" bestFit="1" customWidth="1"/>
    <col min="6" max="6" width="12.1640625" bestFit="1" customWidth="1"/>
    <col min="7" max="7" width="13.5" customWidth="1"/>
    <col min="8" max="8" width="12.5" bestFit="1" customWidth="1"/>
    <col min="9" max="10" width="13.33203125" bestFit="1" customWidth="1"/>
    <col min="11" max="11" width="13.1640625" bestFit="1" customWidth="1"/>
    <col min="12" max="12" width="6.83203125" customWidth="1"/>
    <col min="13" max="13" width="6.5" customWidth="1"/>
  </cols>
  <sheetData>
    <row r="1" spans="1:11" x14ac:dyDescent="0.2">
      <c r="K1" s="33">
        <v>45217</v>
      </c>
    </row>
    <row r="2" spans="1:11" x14ac:dyDescent="0.2">
      <c r="A2" s="204"/>
      <c r="B2" s="207" t="s">
        <v>197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x14ac:dyDescent="0.2">
      <c r="A3" s="205"/>
      <c r="B3" s="207" t="s">
        <v>1</v>
      </c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4" customHeight="1" x14ac:dyDescent="0.2">
      <c r="A4" s="205"/>
      <c r="B4" s="208" t="s">
        <v>298</v>
      </c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8" customHeight="1" x14ac:dyDescent="0.2">
      <c r="A5" s="206"/>
      <c r="B5" s="190" t="s">
        <v>3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1:11" ht="34" customHeight="1" x14ac:dyDescent="0.2">
      <c r="A6" s="198" t="s">
        <v>198</v>
      </c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31" customHeight="1" x14ac:dyDescent="0.2">
      <c r="A7" s="36" t="s">
        <v>5</v>
      </c>
      <c r="B7" s="36" t="s">
        <v>199</v>
      </c>
      <c r="C7" s="37" t="s">
        <v>200</v>
      </c>
      <c r="D7" s="38" t="s">
        <v>201</v>
      </c>
      <c r="E7" s="36" t="s">
        <v>202</v>
      </c>
      <c r="F7" s="36" t="s">
        <v>203</v>
      </c>
      <c r="G7" s="36" t="s">
        <v>6</v>
      </c>
      <c r="H7" s="37" t="s">
        <v>200</v>
      </c>
      <c r="I7" s="38" t="s">
        <v>201</v>
      </c>
      <c r="J7" s="36" t="s">
        <v>202</v>
      </c>
      <c r="K7" s="36" t="s">
        <v>203</v>
      </c>
    </row>
    <row r="8" spans="1:11" ht="16" thickBot="1" x14ac:dyDescent="0.25">
      <c r="A8" s="39" t="s">
        <v>204</v>
      </c>
      <c r="B8" s="40"/>
      <c r="C8" s="97" t="s">
        <v>280</v>
      </c>
      <c r="D8" s="97" t="s">
        <v>280</v>
      </c>
      <c r="E8" s="97" t="s">
        <v>280</v>
      </c>
      <c r="F8" s="97" t="s">
        <v>280</v>
      </c>
      <c r="G8" s="41">
        <f>SUM(G9:G45)</f>
        <v>0</v>
      </c>
      <c r="H8" s="42">
        <f>SUM(H9:H45)</f>
        <v>0</v>
      </c>
      <c r="I8" s="42">
        <f>SUM(I9:I45)</f>
        <v>0</v>
      </c>
      <c r="J8" s="42">
        <f>SUM(J9:J45)</f>
        <v>0</v>
      </c>
      <c r="K8" s="42">
        <f>SUM(K9:K45)</f>
        <v>0</v>
      </c>
    </row>
    <row r="9" spans="1:11" x14ac:dyDescent="0.2">
      <c r="A9" s="153" t="s">
        <v>283</v>
      </c>
      <c r="B9" s="43"/>
      <c r="C9" s="85">
        <v>4.3391249999999992E-2</v>
      </c>
      <c r="D9" s="85">
        <v>4.1107499999999998E-2</v>
      </c>
      <c r="E9" s="100">
        <v>3.6539999999999996E-2</v>
      </c>
      <c r="F9" s="100">
        <v>3.1972499999999994E-2</v>
      </c>
      <c r="G9" s="44"/>
      <c r="H9" s="45">
        <f>C9*G9</f>
        <v>0</v>
      </c>
      <c r="I9" s="45">
        <f>D9*G9</f>
        <v>0</v>
      </c>
      <c r="J9" s="45">
        <f>E9*G9</f>
        <v>0</v>
      </c>
      <c r="K9" s="45">
        <f>F9*G9</f>
        <v>0</v>
      </c>
    </row>
    <row r="10" spans="1:11" x14ac:dyDescent="0.2">
      <c r="A10" s="153" t="s">
        <v>296</v>
      </c>
      <c r="B10" s="73"/>
      <c r="C10" s="101">
        <v>6.3972999999999988E-2</v>
      </c>
      <c r="D10" s="101">
        <v>6.0606E-2</v>
      </c>
      <c r="E10" s="102">
        <v>5.3872000000000003E-2</v>
      </c>
      <c r="F10" s="102">
        <v>4.7137999999999992E-2</v>
      </c>
      <c r="G10" s="99"/>
      <c r="H10" s="45">
        <f t="shared" ref="H10:H13" si="0">C10*G10</f>
        <v>0</v>
      </c>
      <c r="I10" s="45">
        <f t="shared" ref="I10:I13" si="1">D10*G10</f>
        <v>0</v>
      </c>
      <c r="J10" s="45">
        <f t="shared" ref="J10:J13" si="2">E10*G10</f>
        <v>0</v>
      </c>
      <c r="K10" s="45">
        <f t="shared" ref="K10:K13" si="3">F10*G10</f>
        <v>0</v>
      </c>
    </row>
    <row r="11" spans="1:11" x14ac:dyDescent="0.2">
      <c r="A11" s="153" t="s">
        <v>572</v>
      </c>
      <c r="B11" s="73"/>
      <c r="C11" s="101">
        <v>3.770618556701031E-2</v>
      </c>
      <c r="D11" s="101">
        <v>3.5721649484536086E-2</v>
      </c>
      <c r="E11" s="102">
        <v>3.3737113402061862E-2</v>
      </c>
      <c r="F11" s="102">
        <v>3.1752577319587631E-2</v>
      </c>
      <c r="G11" s="99"/>
      <c r="H11" s="45">
        <f t="shared" si="0"/>
        <v>0</v>
      </c>
      <c r="I11" s="45">
        <f t="shared" si="1"/>
        <v>0</v>
      </c>
      <c r="J11" s="45">
        <f t="shared" si="2"/>
        <v>0</v>
      </c>
      <c r="K11" s="45">
        <f t="shared" si="3"/>
        <v>0</v>
      </c>
    </row>
    <row r="12" spans="1:11" x14ac:dyDescent="0.2">
      <c r="A12" s="153" t="s">
        <v>205</v>
      </c>
      <c r="B12" s="73"/>
      <c r="C12" s="101">
        <v>1.6967783505154644E-2</v>
      </c>
      <c r="D12" s="101">
        <v>1.6074742268041241E-2</v>
      </c>
      <c r="E12" s="102">
        <v>1.5181701030927839E-2</v>
      </c>
      <c r="F12" s="102">
        <v>1.4288659793814438E-2</v>
      </c>
      <c r="G12" s="99"/>
      <c r="H12" s="45">
        <f t="shared" si="0"/>
        <v>0</v>
      </c>
      <c r="I12" s="45">
        <f t="shared" si="1"/>
        <v>0</v>
      </c>
      <c r="J12" s="45">
        <f t="shared" si="2"/>
        <v>0</v>
      </c>
      <c r="K12" s="45">
        <f t="shared" si="3"/>
        <v>0</v>
      </c>
    </row>
    <row r="13" spans="1:11" x14ac:dyDescent="0.2">
      <c r="A13" s="153" t="s">
        <v>210</v>
      </c>
      <c r="B13" s="73"/>
      <c r="C13" s="101">
        <v>4.4288999999999995E-2</v>
      </c>
      <c r="D13" s="101">
        <v>4.1957999999999995E-2</v>
      </c>
      <c r="E13" s="102">
        <v>3.7295999999999996E-2</v>
      </c>
      <c r="F13" s="102">
        <v>3.2633999999999996E-2</v>
      </c>
      <c r="G13" s="99"/>
      <c r="H13" s="45">
        <f t="shared" si="0"/>
        <v>0</v>
      </c>
      <c r="I13" s="45">
        <f t="shared" si="1"/>
        <v>0</v>
      </c>
      <c r="J13" s="45">
        <f t="shared" si="2"/>
        <v>0</v>
      </c>
      <c r="K13" s="45">
        <f t="shared" si="3"/>
        <v>0</v>
      </c>
    </row>
    <row r="14" spans="1:11" x14ac:dyDescent="0.2">
      <c r="A14" s="153" t="s">
        <v>211</v>
      </c>
      <c r="B14" s="73"/>
      <c r="C14" s="101">
        <v>4.7989690721649478E-2</v>
      </c>
      <c r="D14" s="101">
        <v>4.5463917525773188E-2</v>
      </c>
      <c r="E14" s="102">
        <v>4.2938144329896899E-2</v>
      </c>
      <c r="F14" s="102">
        <v>4.0412371134020617E-2</v>
      </c>
      <c r="G14" s="99"/>
      <c r="H14" s="45">
        <f>C14*G14</f>
        <v>0</v>
      </c>
      <c r="I14" s="45">
        <f>D14*G14</f>
        <v>0</v>
      </c>
      <c r="J14" s="45">
        <f>E14*G14</f>
        <v>0</v>
      </c>
      <c r="K14" s="45">
        <f>F14*G14</f>
        <v>0</v>
      </c>
    </row>
    <row r="15" spans="1:11" x14ac:dyDescent="0.2">
      <c r="A15" s="153" t="s">
        <v>293</v>
      </c>
      <c r="B15" s="73"/>
      <c r="C15" s="101">
        <v>0.10324599999999999</v>
      </c>
      <c r="D15" s="101">
        <v>9.7811999999999996E-2</v>
      </c>
      <c r="E15" s="102">
        <v>8.6944000000000007E-2</v>
      </c>
      <c r="F15" s="102">
        <v>7.6075999999999991E-2</v>
      </c>
      <c r="G15" s="99"/>
      <c r="H15" s="45">
        <f>C15*G15</f>
        <v>0</v>
      </c>
      <c r="I15" s="45">
        <f>D15*G15</f>
        <v>0</v>
      </c>
      <c r="J15" s="45">
        <f>E15*G15</f>
        <v>0</v>
      </c>
      <c r="K15" s="45">
        <f>F15*G15</f>
        <v>0</v>
      </c>
    </row>
    <row r="16" spans="1:11" x14ac:dyDescent="0.2">
      <c r="A16" s="153" t="s">
        <v>206</v>
      </c>
      <c r="B16" s="43"/>
      <c r="C16" s="85">
        <v>8.520618556701029E-2</v>
      </c>
      <c r="D16" s="85">
        <v>8.072164948453607E-2</v>
      </c>
      <c r="E16" s="100">
        <v>7.6237113402061837E-2</v>
      </c>
      <c r="F16" s="100">
        <v>7.1752577319587618E-2</v>
      </c>
      <c r="G16" s="44"/>
      <c r="H16" s="45">
        <f>C16*G16</f>
        <v>0</v>
      </c>
      <c r="I16" s="45">
        <f>D16*G16</f>
        <v>0</v>
      </c>
      <c r="J16" s="45">
        <f>E16*G16</f>
        <v>0</v>
      </c>
      <c r="K16" s="45">
        <f>F16*G16</f>
        <v>0</v>
      </c>
    </row>
    <row r="17" spans="1:11" x14ac:dyDescent="0.2">
      <c r="A17" s="153" t="s">
        <v>294</v>
      </c>
      <c r="B17" s="43"/>
      <c r="C17" s="94">
        <v>0.135375</v>
      </c>
      <c r="D17" s="103">
        <v>0.12825000000000003</v>
      </c>
      <c r="E17" s="103">
        <v>0.12112500000000001</v>
      </c>
      <c r="F17" s="103">
        <v>0.11400000000000002</v>
      </c>
      <c r="G17" s="46"/>
      <c r="H17" s="47">
        <f t="shared" ref="H17:H45" si="4">C17*G17</f>
        <v>0</v>
      </c>
      <c r="I17" s="47">
        <f t="shared" ref="I17:I45" si="5">D17*G17</f>
        <v>0</v>
      </c>
      <c r="J17" s="45">
        <f t="shared" ref="J17:J45" si="6">E17*G17</f>
        <v>0</v>
      </c>
      <c r="K17" s="45">
        <f t="shared" ref="K17:K45" si="7">F17*G17</f>
        <v>0</v>
      </c>
    </row>
    <row r="18" spans="1:11" x14ac:dyDescent="0.2">
      <c r="A18" s="153" t="s">
        <v>207</v>
      </c>
      <c r="B18" s="43"/>
      <c r="C18" s="94">
        <v>4.8185567010309273E-2</v>
      </c>
      <c r="D18" s="103">
        <v>4.5649484536082474E-2</v>
      </c>
      <c r="E18" s="103">
        <v>4.3113402061855668E-2</v>
      </c>
      <c r="F18" s="103">
        <v>4.0577319587628863E-2</v>
      </c>
      <c r="G18" s="46"/>
      <c r="H18" s="47">
        <f t="shared" si="4"/>
        <v>0</v>
      </c>
      <c r="I18" s="47">
        <f t="shared" si="5"/>
        <v>0</v>
      </c>
      <c r="J18" s="45">
        <f t="shared" si="6"/>
        <v>0</v>
      </c>
      <c r="K18" s="45">
        <f t="shared" si="7"/>
        <v>0</v>
      </c>
    </row>
    <row r="19" spans="1:11" x14ac:dyDescent="0.2">
      <c r="A19" s="153" t="s">
        <v>208</v>
      </c>
      <c r="B19" s="43"/>
      <c r="C19" s="94">
        <v>4.2309278350515463E-2</v>
      </c>
      <c r="D19" s="103">
        <v>4.0082474226804131E-2</v>
      </c>
      <c r="E19" s="103">
        <v>3.7855670103092785E-2</v>
      </c>
      <c r="F19" s="103">
        <v>3.5628865979381447E-2</v>
      </c>
      <c r="G19" s="46"/>
      <c r="H19" s="47">
        <f t="shared" si="4"/>
        <v>0</v>
      </c>
      <c r="I19" s="47">
        <f t="shared" si="5"/>
        <v>0</v>
      </c>
      <c r="J19" s="45">
        <f t="shared" si="6"/>
        <v>0</v>
      </c>
      <c r="K19" s="45">
        <f t="shared" si="7"/>
        <v>0</v>
      </c>
    </row>
    <row r="20" spans="1:11" x14ac:dyDescent="0.2">
      <c r="A20" s="153" t="s">
        <v>209</v>
      </c>
      <c r="B20" s="73"/>
      <c r="C20" s="82">
        <v>3.2319587628865984E-2</v>
      </c>
      <c r="D20" s="104">
        <v>3.0618556701030933E-2</v>
      </c>
      <c r="E20" s="104">
        <v>2.8917525773195878E-2</v>
      </c>
      <c r="F20" s="104">
        <v>2.7216494845360831E-2</v>
      </c>
      <c r="G20" s="71"/>
      <c r="H20" s="47">
        <f t="shared" ref="H20:H26" si="8">C20*G20</f>
        <v>0</v>
      </c>
      <c r="I20" s="47">
        <f t="shared" ref="I20:I26" si="9">D20*G20</f>
        <v>0</v>
      </c>
      <c r="J20" s="45">
        <f t="shared" ref="J20:J26" si="10">E20*G20</f>
        <v>0</v>
      </c>
      <c r="K20" s="45">
        <f t="shared" ref="K20:K26" si="11">F20*G20</f>
        <v>0</v>
      </c>
    </row>
    <row r="21" spans="1:11" x14ac:dyDescent="0.2">
      <c r="A21" s="153" t="s">
        <v>262</v>
      </c>
      <c r="B21" s="73"/>
      <c r="C21" s="82">
        <v>0.1402485</v>
      </c>
      <c r="D21" s="104">
        <v>0.13286700000000001</v>
      </c>
      <c r="E21" s="104">
        <v>0.11810400000000001</v>
      </c>
      <c r="F21" s="104">
        <v>0.103341</v>
      </c>
      <c r="G21" s="71"/>
      <c r="H21" s="47">
        <f t="shared" si="8"/>
        <v>0</v>
      </c>
      <c r="I21" s="47">
        <f t="shared" si="9"/>
        <v>0</v>
      </c>
      <c r="J21" s="45">
        <f t="shared" si="10"/>
        <v>0</v>
      </c>
      <c r="K21" s="45">
        <f t="shared" si="11"/>
        <v>0</v>
      </c>
    </row>
    <row r="22" spans="1:11" x14ac:dyDescent="0.2">
      <c r="A22" s="153" t="s">
        <v>263</v>
      </c>
      <c r="B22" s="73"/>
      <c r="C22" s="82">
        <v>0.1482627</v>
      </c>
      <c r="D22" s="104">
        <v>0.14045940000000001</v>
      </c>
      <c r="E22" s="104">
        <v>0.12485280000000001</v>
      </c>
      <c r="F22" s="104">
        <v>0.1092462</v>
      </c>
      <c r="G22" s="71"/>
      <c r="H22" s="47">
        <f t="shared" si="8"/>
        <v>0</v>
      </c>
      <c r="I22" s="47">
        <f t="shared" si="9"/>
        <v>0</v>
      </c>
      <c r="J22" s="45">
        <f t="shared" si="10"/>
        <v>0</v>
      </c>
      <c r="K22" s="45">
        <f t="shared" si="11"/>
        <v>0</v>
      </c>
    </row>
    <row r="23" spans="1:11" x14ac:dyDescent="0.2">
      <c r="A23" s="153" t="s">
        <v>264</v>
      </c>
      <c r="B23" s="73"/>
      <c r="C23" s="82">
        <v>0.1562769</v>
      </c>
      <c r="D23" s="104">
        <v>0.14805180000000001</v>
      </c>
      <c r="E23" s="104">
        <v>0.13160160000000001</v>
      </c>
      <c r="F23" s="104">
        <v>0.1151514</v>
      </c>
      <c r="G23" s="71"/>
      <c r="H23" s="47">
        <f t="shared" si="8"/>
        <v>0</v>
      </c>
      <c r="I23" s="47">
        <f t="shared" si="9"/>
        <v>0</v>
      </c>
      <c r="J23" s="45">
        <f t="shared" si="10"/>
        <v>0</v>
      </c>
      <c r="K23" s="45">
        <f t="shared" si="11"/>
        <v>0</v>
      </c>
    </row>
    <row r="24" spans="1:11" x14ac:dyDescent="0.2">
      <c r="A24" s="153" t="s">
        <v>552</v>
      </c>
      <c r="B24" s="73"/>
      <c r="C24" s="82">
        <v>0.16429109999999997</v>
      </c>
      <c r="D24" s="104">
        <v>0.15564419999999998</v>
      </c>
      <c r="E24" s="104">
        <v>0.13835039999999998</v>
      </c>
      <c r="F24" s="104">
        <v>0.12105659999999997</v>
      </c>
      <c r="G24" s="71"/>
      <c r="H24" s="47">
        <f>C24*G24</f>
        <v>0</v>
      </c>
      <c r="I24" s="47">
        <f t="shared" si="9"/>
        <v>0</v>
      </c>
      <c r="J24" s="45">
        <f t="shared" si="10"/>
        <v>0</v>
      </c>
      <c r="K24" s="45">
        <f t="shared" si="11"/>
        <v>0</v>
      </c>
    </row>
    <row r="25" spans="1:11" x14ac:dyDescent="0.2">
      <c r="A25" s="153" t="s">
        <v>265</v>
      </c>
      <c r="B25" s="73"/>
      <c r="C25" s="82">
        <v>0.17230529999999999</v>
      </c>
      <c r="D25" s="104">
        <v>0.16323660000000001</v>
      </c>
      <c r="E25" s="104">
        <v>0.14509920000000001</v>
      </c>
      <c r="F25" s="104">
        <v>0.12696179999999999</v>
      </c>
      <c r="G25" s="71"/>
      <c r="H25" s="47">
        <f t="shared" si="8"/>
        <v>0</v>
      </c>
      <c r="I25" s="47">
        <f t="shared" si="9"/>
        <v>0</v>
      </c>
      <c r="J25" s="45">
        <f t="shared" si="10"/>
        <v>0</v>
      </c>
      <c r="K25" s="45">
        <f t="shared" si="11"/>
        <v>0</v>
      </c>
    </row>
    <row r="26" spans="1:11" x14ac:dyDescent="0.2">
      <c r="A26" s="153" t="s">
        <v>266</v>
      </c>
      <c r="B26" s="73"/>
      <c r="C26" s="82">
        <v>0.18031949999999999</v>
      </c>
      <c r="D26" s="104">
        <v>0.17082900000000001</v>
      </c>
      <c r="E26" s="104">
        <v>0.15184800000000001</v>
      </c>
      <c r="F26" s="104">
        <v>0.13286699999999999</v>
      </c>
      <c r="G26" s="71"/>
      <c r="H26" s="47">
        <f t="shared" si="8"/>
        <v>0</v>
      </c>
      <c r="I26" s="47">
        <f t="shared" si="9"/>
        <v>0</v>
      </c>
      <c r="J26" s="45">
        <f t="shared" si="10"/>
        <v>0</v>
      </c>
      <c r="K26" s="45">
        <f t="shared" si="11"/>
        <v>0</v>
      </c>
    </row>
    <row r="27" spans="1:11" x14ac:dyDescent="0.2">
      <c r="A27" s="153" t="s">
        <v>267</v>
      </c>
      <c r="B27" s="73"/>
      <c r="C27" s="82">
        <v>0.18833369999999999</v>
      </c>
      <c r="D27" s="104">
        <v>0.17842140000000001</v>
      </c>
      <c r="E27" s="104">
        <v>0.15859680000000001</v>
      </c>
      <c r="F27" s="104">
        <v>0.13877219999999998</v>
      </c>
      <c r="G27" s="71"/>
      <c r="H27" s="47">
        <f t="shared" ref="H27:H30" si="12">C27*G27</f>
        <v>0</v>
      </c>
      <c r="I27" s="47">
        <f t="shared" ref="I27:I30" si="13">D27*G27</f>
        <v>0</v>
      </c>
      <c r="J27" s="45">
        <f t="shared" ref="J27:J30" si="14">E27*G27</f>
        <v>0</v>
      </c>
      <c r="K27" s="45">
        <f t="shared" ref="K27:K30" si="15">F27*G27</f>
        <v>0</v>
      </c>
    </row>
    <row r="28" spans="1:11" x14ac:dyDescent="0.2">
      <c r="A28" s="69" t="s">
        <v>273</v>
      </c>
      <c r="B28" s="73"/>
      <c r="C28" s="82">
        <v>0.2167425</v>
      </c>
      <c r="D28" s="104">
        <v>0.20533500000000002</v>
      </c>
      <c r="E28" s="104">
        <v>0.1939275</v>
      </c>
      <c r="F28" s="104">
        <v>0.18252000000000002</v>
      </c>
      <c r="G28" s="71"/>
      <c r="H28" s="47">
        <f t="shared" si="12"/>
        <v>0</v>
      </c>
      <c r="I28" s="47">
        <f t="shared" si="13"/>
        <v>0</v>
      </c>
      <c r="J28" s="45">
        <f t="shared" si="14"/>
        <v>0</v>
      </c>
      <c r="K28" s="45">
        <f t="shared" si="15"/>
        <v>0</v>
      </c>
    </row>
    <row r="29" spans="1:11" x14ac:dyDescent="0.2">
      <c r="A29" s="153" t="s">
        <v>573</v>
      </c>
      <c r="B29" s="73"/>
      <c r="C29" s="82">
        <v>0.14482603092783503</v>
      </c>
      <c r="D29" s="104">
        <v>0.13720360824742267</v>
      </c>
      <c r="E29" s="104">
        <v>0.12195876288659793</v>
      </c>
      <c r="F29" s="104">
        <v>0.10671391752577318</v>
      </c>
      <c r="G29" s="71"/>
      <c r="H29" s="47">
        <f t="shared" si="12"/>
        <v>0</v>
      </c>
      <c r="I29" s="47">
        <f t="shared" si="13"/>
        <v>0</v>
      </c>
      <c r="J29" s="45">
        <f t="shared" si="14"/>
        <v>0</v>
      </c>
      <c r="K29" s="45">
        <f t="shared" si="15"/>
        <v>0</v>
      </c>
    </row>
    <row r="30" spans="1:11" x14ac:dyDescent="0.2">
      <c r="A30" s="69" t="s">
        <v>553</v>
      </c>
      <c r="B30" s="73"/>
      <c r="C30" s="82">
        <v>0.29497499999999999</v>
      </c>
      <c r="D30" s="104">
        <v>0.27945000000000003</v>
      </c>
      <c r="E30" s="104">
        <v>0.26392499999999997</v>
      </c>
      <c r="F30" s="104">
        <v>0.24840000000000001</v>
      </c>
      <c r="G30" s="71"/>
      <c r="H30" s="47">
        <f t="shared" si="12"/>
        <v>0</v>
      </c>
      <c r="I30" s="47">
        <f t="shared" si="13"/>
        <v>0</v>
      </c>
      <c r="J30" s="45">
        <f t="shared" si="14"/>
        <v>0</v>
      </c>
      <c r="K30" s="45">
        <f t="shared" si="15"/>
        <v>0</v>
      </c>
    </row>
    <row r="31" spans="1:11" x14ac:dyDescent="0.2">
      <c r="A31" s="69" t="s">
        <v>554</v>
      </c>
      <c r="B31" s="43"/>
      <c r="C31" s="94">
        <v>0.29497499999999999</v>
      </c>
      <c r="D31" s="103">
        <v>0.27945000000000003</v>
      </c>
      <c r="E31" s="103">
        <v>0.26392499999999997</v>
      </c>
      <c r="F31" s="103">
        <v>0.24840000000000001</v>
      </c>
      <c r="G31" s="46"/>
      <c r="H31" s="47">
        <f t="shared" si="4"/>
        <v>0</v>
      </c>
      <c r="I31" s="47">
        <f t="shared" si="5"/>
        <v>0</v>
      </c>
      <c r="J31" s="45">
        <f t="shared" si="6"/>
        <v>0</v>
      </c>
      <c r="K31" s="45">
        <f t="shared" si="7"/>
        <v>0</v>
      </c>
    </row>
    <row r="32" spans="1:11" x14ac:dyDescent="0.2">
      <c r="A32" s="69" t="s">
        <v>268</v>
      </c>
      <c r="B32" s="43"/>
      <c r="C32" s="94">
        <v>0.30590000000000001</v>
      </c>
      <c r="D32" s="103">
        <v>0.2898</v>
      </c>
      <c r="E32" s="103">
        <v>0.2737</v>
      </c>
      <c r="F32" s="103">
        <v>0.2576</v>
      </c>
      <c r="G32" s="46"/>
      <c r="H32" s="47">
        <f t="shared" si="4"/>
        <v>0</v>
      </c>
      <c r="I32" s="47">
        <f t="shared" si="5"/>
        <v>0</v>
      </c>
      <c r="J32" s="45">
        <f t="shared" si="6"/>
        <v>0</v>
      </c>
      <c r="K32" s="45">
        <f t="shared" si="7"/>
        <v>0</v>
      </c>
    </row>
    <row r="33" spans="1:11" x14ac:dyDescent="0.2">
      <c r="A33" s="69" t="s">
        <v>269</v>
      </c>
      <c r="B33" s="43"/>
      <c r="C33" s="94">
        <v>0.30590000000000001</v>
      </c>
      <c r="D33" s="103">
        <v>0.2898</v>
      </c>
      <c r="E33" s="103">
        <v>0.2737</v>
      </c>
      <c r="F33" s="103">
        <v>0.2576</v>
      </c>
      <c r="G33" s="46"/>
      <c r="H33" s="47">
        <f t="shared" si="4"/>
        <v>0</v>
      </c>
      <c r="I33" s="47">
        <f t="shared" si="5"/>
        <v>0</v>
      </c>
      <c r="J33" s="45">
        <f t="shared" si="6"/>
        <v>0</v>
      </c>
      <c r="K33" s="45">
        <f t="shared" si="7"/>
        <v>0</v>
      </c>
    </row>
    <row r="34" spans="1:11" x14ac:dyDescent="0.2">
      <c r="A34" s="69" t="s">
        <v>270</v>
      </c>
      <c r="B34" s="43"/>
      <c r="C34" s="94">
        <v>0.31387999999999994</v>
      </c>
      <c r="D34" s="103">
        <v>0.29735999999999996</v>
      </c>
      <c r="E34" s="103">
        <v>0.28083999999999998</v>
      </c>
      <c r="F34" s="103">
        <v>0.26432</v>
      </c>
      <c r="G34" s="46"/>
      <c r="H34" s="47">
        <f t="shared" si="4"/>
        <v>0</v>
      </c>
      <c r="I34" s="47">
        <f t="shared" si="5"/>
        <v>0</v>
      </c>
      <c r="J34" s="45">
        <f t="shared" si="6"/>
        <v>0</v>
      </c>
      <c r="K34" s="45">
        <f t="shared" si="7"/>
        <v>0</v>
      </c>
    </row>
    <row r="35" spans="1:11" x14ac:dyDescent="0.2">
      <c r="A35" s="69" t="s">
        <v>574</v>
      </c>
      <c r="B35" s="43"/>
      <c r="C35" s="94">
        <v>0.31919999999999993</v>
      </c>
      <c r="D35" s="94">
        <v>0.3024</v>
      </c>
      <c r="E35" s="103">
        <v>0.28559999999999997</v>
      </c>
      <c r="F35" s="103">
        <v>0.26879999999999998</v>
      </c>
      <c r="G35" s="46"/>
      <c r="H35" s="47">
        <f t="shared" si="4"/>
        <v>0</v>
      </c>
      <c r="I35" s="47">
        <f t="shared" si="5"/>
        <v>0</v>
      </c>
      <c r="J35" s="45">
        <f t="shared" si="6"/>
        <v>0</v>
      </c>
      <c r="K35" s="45">
        <f t="shared" si="7"/>
        <v>0</v>
      </c>
    </row>
    <row r="36" spans="1:11" x14ac:dyDescent="0.2">
      <c r="A36" s="153" t="s">
        <v>212</v>
      </c>
      <c r="B36" s="43"/>
      <c r="C36" s="94">
        <v>0.26922999999999997</v>
      </c>
      <c r="D36" s="94">
        <v>0.25506000000000001</v>
      </c>
      <c r="E36" s="103">
        <v>0.24088999999999999</v>
      </c>
      <c r="F36" s="103">
        <v>0.22672</v>
      </c>
      <c r="G36" s="46"/>
      <c r="H36" s="47">
        <f t="shared" si="4"/>
        <v>0</v>
      </c>
      <c r="I36" s="47">
        <f t="shared" si="5"/>
        <v>0</v>
      </c>
      <c r="J36" s="45">
        <f t="shared" si="6"/>
        <v>0</v>
      </c>
      <c r="K36" s="45">
        <f t="shared" si="7"/>
        <v>0</v>
      </c>
    </row>
    <row r="37" spans="1:11" x14ac:dyDescent="0.2">
      <c r="A37" s="153" t="s">
        <v>575</v>
      </c>
      <c r="B37" s="43"/>
      <c r="C37" s="94">
        <v>0.33345000000000002</v>
      </c>
      <c r="D37" s="94">
        <v>0.31590000000000001</v>
      </c>
      <c r="E37" s="103">
        <v>0.29835</v>
      </c>
      <c r="F37" s="103">
        <v>0.28080000000000005</v>
      </c>
      <c r="G37" s="44"/>
      <c r="H37" s="45">
        <f t="shared" si="4"/>
        <v>0</v>
      </c>
      <c r="I37" s="45">
        <f t="shared" si="5"/>
        <v>0</v>
      </c>
      <c r="J37" s="45">
        <f t="shared" si="6"/>
        <v>0</v>
      </c>
      <c r="K37" s="45">
        <f t="shared" si="7"/>
        <v>0</v>
      </c>
    </row>
    <row r="38" spans="1:11" x14ac:dyDescent="0.2">
      <c r="A38" s="153" t="s">
        <v>213</v>
      </c>
      <c r="B38" s="73"/>
      <c r="C38" s="82">
        <v>0.13040650000000001</v>
      </c>
      <c r="D38" s="82">
        <v>0.123543</v>
      </c>
      <c r="E38" s="104">
        <v>0.10981600000000001</v>
      </c>
      <c r="F38" s="104">
        <v>9.6088999999999994E-2</v>
      </c>
      <c r="G38" s="99"/>
      <c r="H38" s="45">
        <f t="shared" ref="H38" si="16">C38*G38</f>
        <v>0</v>
      </c>
      <c r="I38" s="45">
        <f t="shared" ref="I38" si="17">D38*G38</f>
        <v>0</v>
      </c>
      <c r="J38" s="45">
        <f t="shared" ref="J38" si="18">E38*G38</f>
        <v>0</v>
      </c>
      <c r="K38" s="45">
        <f t="shared" ref="K38" si="19">F38*G38</f>
        <v>0</v>
      </c>
    </row>
    <row r="39" spans="1:11" x14ac:dyDescent="0.2">
      <c r="A39" s="153" t="s">
        <v>564</v>
      </c>
      <c r="B39" s="43"/>
      <c r="C39" s="94">
        <v>0.25835249999999998</v>
      </c>
      <c r="D39" s="103">
        <v>0.24475499999999997</v>
      </c>
      <c r="E39" s="103">
        <v>0.21755999999999998</v>
      </c>
      <c r="F39" s="103">
        <v>0.19036499999999998</v>
      </c>
      <c r="G39" s="46"/>
      <c r="H39" s="47">
        <f t="shared" si="4"/>
        <v>0</v>
      </c>
      <c r="I39" s="47">
        <f t="shared" si="5"/>
        <v>0</v>
      </c>
      <c r="J39" s="45">
        <f t="shared" si="6"/>
        <v>0</v>
      </c>
      <c r="K39" s="45">
        <f t="shared" si="7"/>
        <v>0</v>
      </c>
    </row>
    <row r="40" spans="1:11" x14ac:dyDescent="0.2">
      <c r="A40" s="153" t="s">
        <v>295</v>
      </c>
      <c r="B40" s="43"/>
      <c r="C40" s="94">
        <v>0.19191900000000001</v>
      </c>
      <c r="D40" s="103">
        <v>0.18181800000000001</v>
      </c>
      <c r="E40" s="103">
        <v>0.16161600000000001</v>
      </c>
      <c r="F40" s="103">
        <v>0.14141399999999998</v>
      </c>
      <c r="G40" s="46"/>
      <c r="H40" s="47">
        <f t="shared" si="4"/>
        <v>0</v>
      </c>
      <c r="I40" s="47">
        <f t="shared" si="5"/>
        <v>0</v>
      </c>
      <c r="J40" s="45">
        <f t="shared" si="6"/>
        <v>0</v>
      </c>
      <c r="K40" s="45">
        <f t="shared" si="7"/>
        <v>0</v>
      </c>
    </row>
    <row r="41" spans="1:11" x14ac:dyDescent="0.2">
      <c r="A41" s="153" t="s">
        <v>565</v>
      </c>
      <c r="B41" s="43"/>
      <c r="C41" s="94">
        <v>0.26784299999999994</v>
      </c>
      <c r="D41" s="103">
        <v>0.25374599999999997</v>
      </c>
      <c r="E41" s="103">
        <v>0.22555199999999997</v>
      </c>
      <c r="F41" s="103">
        <v>0.19735799999999998</v>
      </c>
      <c r="G41" s="46"/>
      <c r="H41" s="47">
        <f t="shared" si="4"/>
        <v>0</v>
      </c>
      <c r="I41" s="47">
        <f t="shared" si="5"/>
        <v>0</v>
      </c>
      <c r="J41" s="45">
        <f t="shared" si="6"/>
        <v>0</v>
      </c>
      <c r="K41" s="45">
        <f t="shared" si="7"/>
        <v>0</v>
      </c>
    </row>
    <row r="42" spans="1:11" x14ac:dyDescent="0.2">
      <c r="A42" s="153" t="s">
        <v>576</v>
      </c>
      <c r="B42" s="43"/>
      <c r="C42" s="94">
        <v>7.4729374999999987E-2</v>
      </c>
      <c r="D42" s="103">
        <v>7.0796250000000005E-2</v>
      </c>
      <c r="E42" s="103">
        <v>6.293E-2</v>
      </c>
      <c r="F42" s="103">
        <v>5.5063749999999995E-2</v>
      </c>
      <c r="G42" s="46"/>
      <c r="H42" s="47">
        <f t="shared" si="4"/>
        <v>0</v>
      </c>
      <c r="I42" s="47">
        <f t="shared" si="5"/>
        <v>0</v>
      </c>
      <c r="J42" s="45">
        <f t="shared" si="6"/>
        <v>0</v>
      </c>
      <c r="K42" s="45">
        <f t="shared" si="7"/>
        <v>0</v>
      </c>
    </row>
    <row r="43" spans="1:11" x14ac:dyDescent="0.2">
      <c r="A43" s="153" t="s">
        <v>577</v>
      </c>
      <c r="B43" s="43"/>
      <c r="C43" s="94">
        <v>0.10124625</v>
      </c>
      <c r="D43" s="103">
        <v>9.5917500000000003E-2</v>
      </c>
      <c r="E43" s="103">
        <v>8.5260000000000002E-2</v>
      </c>
      <c r="F43" s="103">
        <v>7.4602500000000002E-2</v>
      </c>
      <c r="G43" s="46"/>
      <c r="H43" s="47">
        <f t="shared" si="4"/>
        <v>0</v>
      </c>
      <c r="I43" s="47">
        <f t="shared" si="5"/>
        <v>0</v>
      </c>
      <c r="J43" s="45">
        <f t="shared" si="6"/>
        <v>0</v>
      </c>
      <c r="K43" s="45">
        <f t="shared" si="7"/>
        <v>0</v>
      </c>
    </row>
    <row r="44" spans="1:11" x14ac:dyDescent="0.2">
      <c r="A44" s="153" t="s">
        <v>214</v>
      </c>
      <c r="B44" s="43"/>
      <c r="C44" s="94">
        <v>9.4014374999999997E-2</v>
      </c>
      <c r="D44" s="103">
        <v>8.906625E-2</v>
      </c>
      <c r="E44" s="103">
        <v>7.9170000000000004E-2</v>
      </c>
      <c r="F44" s="103">
        <v>6.9273749999999995E-2</v>
      </c>
      <c r="G44" s="46"/>
      <c r="H44" s="47">
        <f t="shared" si="4"/>
        <v>0</v>
      </c>
      <c r="I44" s="47">
        <f t="shared" si="5"/>
        <v>0</v>
      </c>
      <c r="J44" s="45">
        <f t="shared" si="6"/>
        <v>0</v>
      </c>
      <c r="K44" s="45">
        <f t="shared" si="7"/>
        <v>0</v>
      </c>
    </row>
    <row r="45" spans="1:11" x14ac:dyDescent="0.2">
      <c r="A45" s="153" t="s">
        <v>578</v>
      </c>
      <c r="B45" s="43"/>
      <c r="C45" s="94">
        <v>0.12776312500000001</v>
      </c>
      <c r="D45" s="103">
        <v>0.12103875000000001</v>
      </c>
      <c r="E45" s="103">
        <v>0.10759000000000002</v>
      </c>
      <c r="F45" s="103">
        <v>9.4141249999999996E-2</v>
      </c>
      <c r="G45" s="46"/>
      <c r="H45" s="47">
        <f t="shared" si="4"/>
        <v>0</v>
      </c>
      <c r="I45" s="47">
        <f t="shared" si="5"/>
        <v>0</v>
      </c>
      <c r="J45" s="45">
        <f t="shared" si="6"/>
        <v>0</v>
      </c>
      <c r="K45" s="45">
        <f t="shared" si="7"/>
        <v>0</v>
      </c>
    </row>
    <row r="46" spans="1:11" x14ac:dyDescent="0.2">
      <c r="A46" s="69" t="s">
        <v>215</v>
      </c>
      <c r="B46" s="73"/>
      <c r="C46" s="82">
        <v>0.247</v>
      </c>
      <c r="D46" s="104">
        <v>0.23400000000000001</v>
      </c>
      <c r="E46" s="104">
        <v>0.221</v>
      </c>
      <c r="F46" s="104">
        <v>0.20800000000000002</v>
      </c>
      <c r="G46" s="71"/>
      <c r="H46" s="47">
        <f t="shared" ref="H46" si="20">C46*G46</f>
        <v>0</v>
      </c>
      <c r="I46" s="47">
        <f t="shared" ref="I46" si="21">D46*G46</f>
        <v>0</v>
      </c>
      <c r="J46" s="45">
        <f t="shared" ref="J46" si="22">E46*G46</f>
        <v>0</v>
      </c>
      <c r="K46" s="45">
        <f t="shared" ref="K46" si="23">F46*G46</f>
        <v>0</v>
      </c>
    </row>
    <row r="47" spans="1:11" ht="16" thickBot="1" x14ac:dyDescent="0.25">
      <c r="A47" s="69" t="s">
        <v>281</v>
      </c>
      <c r="B47" s="43"/>
      <c r="C47" s="94">
        <v>0.28405000000000002</v>
      </c>
      <c r="D47" s="103">
        <v>0.26910000000000006</v>
      </c>
      <c r="E47" s="103">
        <v>0.25415000000000004</v>
      </c>
      <c r="F47" s="103">
        <v>0.23920000000000005</v>
      </c>
      <c r="G47" s="46"/>
      <c r="H47" s="47">
        <f t="shared" ref="H47" si="24">C47*G47</f>
        <v>0</v>
      </c>
      <c r="I47" s="47">
        <f t="shared" ref="I47" si="25">D47*G47</f>
        <v>0</v>
      </c>
      <c r="J47" s="45">
        <f t="shared" ref="J47" si="26">E47*G47</f>
        <v>0</v>
      </c>
      <c r="K47" s="45">
        <f t="shared" ref="K47" si="27">F47*G47</f>
        <v>0</v>
      </c>
    </row>
    <row r="48" spans="1:11" ht="16" thickBot="1" x14ac:dyDescent="0.25">
      <c r="A48" s="39" t="s">
        <v>216</v>
      </c>
      <c r="B48" s="145"/>
      <c r="C48" s="146" t="s">
        <v>280</v>
      </c>
      <c r="D48" s="146" t="s">
        <v>280</v>
      </c>
      <c r="E48" s="146" t="s">
        <v>280</v>
      </c>
      <c r="F48" s="146" t="s">
        <v>280</v>
      </c>
      <c r="G48" s="41">
        <f>SUM(G49:G65)</f>
        <v>0</v>
      </c>
      <c r="H48" s="42">
        <f>SUM(H49:H65)</f>
        <v>0</v>
      </c>
      <c r="I48" s="42">
        <f>SUM(I49:I65)</f>
        <v>0</v>
      </c>
      <c r="J48" s="42">
        <f>SUM(J49:J65)</f>
        <v>0</v>
      </c>
      <c r="K48" s="48">
        <f>SUM(K49:K65)</f>
        <v>0</v>
      </c>
    </row>
    <row r="49" spans="1:11" x14ac:dyDescent="0.2">
      <c r="A49" s="69" t="s">
        <v>284</v>
      </c>
      <c r="B49" s="147"/>
      <c r="C49" s="148">
        <v>0.18334020618556701</v>
      </c>
      <c r="D49" s="148">
        <v>0.17369072164948454</v>
      </c>
      <c r="E49" s="148">
        <v>0.16404123711340204</v>
      </c>
      <c r="F49" s="148">
        <v>0.1543917525773196</v>
      </c>
      <c r="G49" s="74"/>
      <c r="H49" s="75">
        <f t="shared" ref="H49" si="28">C49*G49</f>
        <v>0</v>
      </c>
      <c r="I49" s="75">
        <f t="shared" ref="I49" si="29">D49*G49</f>
        <v>0</v>
      </c>
      <c r="J49" s="149">
        <f t="shared" ref="J49" si="30">E49*G49</f>
        <v>0</v>
      </c>
      <c r="K49" s="149">
        <f t="shared" ref="K49" si="31">F49*G49</f>
        <v>0</v>
      </c>
    </row>
    <row r="50" spans="1:11" x14ac:dyDescent="0.2">
      <c r="A50" s="144" t="s">
        <v>560</v>
      </c>
      <c r="B50" s="76"/>
      <c r="C50" s="105">
        <v>0.1859625</v>
      </c>
      <c r="D50" s="105">
        <v>0.176175</v>
      </c>
      <c r="E50" s="105">
        <v>0.15660000000000002</v>
      </c>
      <c r="F50" s="105">
        <v>0.13702500000000001</v>
      </c>
      <c r="G50" s="77"/>
      <c r="H50" s="75">
        <f t="shared" ref="H50:H52" si="32">C50*G50</f>
        <v>0</v>
      </c>
      <c r="I50" s="143">
        <f t="shared" ref="I50:I52" si="33">D50*G50</f>
        <v>0</v>
      </c>
      <c r="J50" s="143">
        <f t="shared" ref="J50:J52" si="34">E50*G50</f>
        <v>0</v>
      </c>
      <c r="K50" s="143">
        <f t="shared" ref="K50:K52" si="35">F50*G50</f>
        <v>0</v>
      </c>
    </row>
    <row r="51" spans="1:11" x14ac:dyDescent="0.2">
      <c r="A51" s="69" t="s">
        <v>561</v>
      </c>
      <c r="B51" s="76"/>
      <c r="C51" s="105">
        <v>0.225663</v>
      </c>
      <c r="D51" s="105">
        <v>0.213786</v>
      </c>
      <c r="E51" s="105">
        <v>0.19003200000000001</v>
      </c>
      <c r="F51" s="105">
        <v>0.16627799999999998</v>
      </c>
      <c r="G51" s="77"/>
      <c r="H51" s="75">
        <f t="shared" si="32"/>
        <v>0</v>
      </c>
      <c r="I51" s="143">
        <f t="shared" si="33"/>
        <v>0</v>
      </c>
      <c r="J51" s="143">
        <f t="shared" si="34"/>
        <v>0</v>
      </c>
      <c r="K51" s="143">
        <f t="shared" si="35"/>
        <v>0</v>
      </c>
    </row>
    <row r="52" spans="1:11" x14ac:dyDescent="0.2">
      <c r="A52" s="69" t="s">
        <v>562</v>
      </c>
      <c r="B52" s="76"/>
      <c r="C52" s="105">
        <v>0.24070719999999998</v>
      </c>
      <c r="D52" s="105">
        <v>0.2280384</v>
      </c>
      <c r="E52" s="105">
        <v>0.20270080000000001</v>
      </c>
      <c r="F52" s="105">
        <v>0.17736319999999997</v>
      </c>
      <c r="G52" s="77"/>
      <c r="H52" s="75">
        <f t="shared" si="32"/>
        <v>0</v>
      </c>
      <c r="I52" s="143">
        <f t="shared" si="33"/>
        <v>0</v>
      </c>
      <c r="J52" s="143">
        <f t="shared" si="34"/>
        <v>0</v>
      </c>
      <c r="K52" s="143">
        <f t="shared" si="35"/>
        <v>0</v>
      </c>
    </row>
    <row r="53" spans="1:11" x14ac:dyDescent="0.2">
      <c r="A53" s="69" t="s">
        <v>563</v>
      </c>
      <c r="B53" s="76"/>
      <c r="C53" s="105">
        <v>8.1961249999999999E-2</v>
      </c>
      <c r="D53" s="105">
        <v>7.7647500000000008E-2</v>
      </c>
      <c r="E53" s="105">
        <v>6.9020000000000012E-2</v>
      </c>
      <c r="F53" s="105">
        <v>6.0392500000000002E-2</v>
      </c>
      <c r="G53" s="77"/>
      <c r="H53" s="75">
        <f t="shared" ref="H53" si="36">C53*G53</f>
        <v>0</v>
      </c>
      <c r="I53" s="143">
        <f t="shared" ref="I53" si="37">D53*G53</f>
        <v>0</v>
      </c>
      <c r="J53" s="143">
        <f t="shared" ref="J53" si="38">E53*G53</f>
        <v>0</v>
      </c>
      <c r="K53" s="143">
        <f t="shared" ref="K53" si="39">F53*G53</f>
        <v>0</v>
      </c>
    </row>
    <row r="54" spans="1:11" x14ac:dyDescent="0.2">
      <c r="A54" s="69" t="s">
        <v>285</v>
      </c>
      <c r="B54" s="76"/>
      <c r="C54" s="105">
        <v>6.4443298969072166E-2</v>
      </c>
      <c r="D54" s="105">
        <v>6.1051546391752587E-2</v>
      </c>
      <c r="E54" s="105">
        <v>5.7659793814432994E-2</v>
      </c>
      <c r="F54" s="105">
        <v>5.4268041237113408E-2</v>
      </c>
      <c r="G54" s="77"/>
      <c r="H54" s="75">
        <f t="shared" ref="H54" si="40">C54*G54</f>
        <v>0</v>
      </c>
      <c r="I54" s="75">
        <f t="shared" ref="I54" si="41">D54*G54</f>
        <v>0</v>
      </c>
      <c r="J54" s="45">
        <f t="shared" ref="J54" si="42">E54*G54</f>
        <v>0</v>
      </c>
      <c r="K54" s="45">
        <f t="shared" ref="K54" si="43">F54*G54</f>
        <v>0</v>
      </c>
    </row>
    <row r="55" spans="1:11" x14ac:dyDescent="0.2">
      <c r="A55" s="69" t="s">
        <v>286</v>
      </c>
      <c r="B55" s="70"/>
      <c r="C55" s="105">
        <v>8.8070876288659811E-2</v>
      </c>
      <c r="D55" s="105">
        <v>8.3435567010309297E-2</v>
      </c>
      <c r="E55" s="105">
        <v>7.880025773195877E-2</v>
      </c>
      <c r="F55" s="105">
        <v>7.4164948453608256E-2</v>
      </c>
      <c r="G55" s="77"/>
      <c r="H55" s="75">
        <f t="shared" ref="H55:H65" si="44">C55*G55</f>
        <v>0</v>
      </c>
      <c r="I55" s="75">
        <f t="shared" ref="I55:I65" si="45">D55*G55</f>
        <v>0</v>
      </c>
      <c r="J55" s="45">
        <f t="shared" ref="J55:J65" si="46">E55*G55</f>
        <v>0</v>
      </c>
      <c r="K55" s="45">
        <f t="shared" ref="K55:K65" si="47">F55*G55</f>
        <v>0</v>
      </c>
    </row>
    <row r="56" spans="1:11" x14ac:dyDescent="0.2">
      <c r="A56" s="69" t="s">
        <v>287</v>
      </c>
      <c r="B56" s="70"/>
      <c r="C56" s="105">
        <v>8.7384085051546406E-2</v>
      </c>
      <c r="D56" s="105">
        <v>8.278492268041239E-2</v>
      </c>
      <c r="E56" s="105">
        <v>7.8185760309278374E-2</v>
      </c>
      <c r="F56" s="105">
        <v>7.3586597938144357E-2</v>
      </c>
      <c r="G56" s="77"/>
      <c r="H56" s="75">
        <f t="shared" si="44"/>
        <v>0</v>
      </c>
      <c r="I56" s="75">
        <f t="shared" si="45"/>
        <v>0</v>
      </c>
      <c r="J56" s="45">
        <f t="shared" si="46"/>
        <v>0</v>
      </c>
      <c r="K56" s="45">
        <f t="shared" si="47"/>
        <v>0</v>
      </c>
    </row>
    <row r="57" spans="1:11" x14ac:dyDescent="0.2">
      <c r="A57" s="69" t="s">
        <v>288</v>
      </c>
      <c r="B57" s="70"/>
      <c r="C57" s="105">
        <v>8.4838917525773203E-2</v>
      </c>
      <c r="D57" s="105">
        <v>8.0373711340206197E-2</v>
      </c>
      <c r="E57" s="105">
        <v>7.5908505154639191E-2</v>
      </c>
      <c r="F57" s="105">
        <v>7.1443298969072186E-2</v>
      </c>
      <c r="G57" s="77"/>
      <c r="H57" s="75">
        <f t="shared" si="44"/>
        <v>0</v>
      </c>
      <c r="I57" s="75">
        <f t="shared" si="45"/>
        <v>0</v>
      </c>
      <c r="J57" s="45">
        <f t="shared" si="46"/>
        <v>0</v>
      </c>
      <c r="K57" s="45">
        <f t="shared" si="47"/>
        <v>0</v>
      </c>
    </row>
    <row r="58" spans="1:11" x14ac:dyDescent="0.2">
      <c r="A58" s="69" t="s">
        <v>547</v>
      </c>
      <c r="B58" s="12"/>
      <c r="C58" s="106">
        <v>0.14268020618556701</v>
      </c>
      <c r="D58" s="106">
        <v>0.13517072164948457</v>
      </c>
      <c r="E58" s="106">
        <v>0.12766123711340208</v>
      </c>
      <c r="F58" s="106">
        <v>0.12015175257731961</v>
      </c>
      <c r="G58" s="46"/>
      <c r="H58" s="75">
        <f t="shared" si="44"/>
        <v>0</v>
      </c>
      <c r="I58" s="75">
        <f t="shared" si="45"/>
        <v>0</v>
      </c>
      <c r="J58" s="45">
        <f t="shared" si="46"/>
        <v>0</v>
      </c>
      <c r="K58" s="45">
        <f t="shared" si="47"/>
        <v>0</v>
      </c>
    </row>
    <row r="59" spans="1:11" x14ac:dyDescent="0.2">
      <c r="A59" s="69" t="s">
        <v>548</v>
      </c>
      <c r="B59" s="12"/>
      <c r="C59" s="106">
        <v>0.1085938144329897</v>
      </c>
      <c r="D59" s="106">
        <v>0.10287835051546393</v>
      </c>
      <c r="E59" s="106">
        <v>9.7162886597938147E-2</v>
      </c>
      <c r="F59" s="106">
        <v>9.1447422680412394E-2</v>
      </c>
      <c r="G59" s="46"/>
      <c r="H59" s="75">
        <f t="shared" si="44"/>
        <v>0</v>
      </c>
      <c r="I59" s="75">
        <f t="shared" si="45"/>
        <v>0</v>
      </c>
      <c r="J59" s="45">
        <f t="shared" si="46"/>
        <v>0</v>
      </c>
      <c r="K59" s="45">
        <f t="shared" si="47"/>
        <v>0</v>
      </c>
    </row>
    <row r="60" spans="1:11" x14ac:dyDescent="0.2">
      <c r="A60" s="69" t="s">
        <v>549</v>
      </c>
      <c r="B60" s="69"/>
      <c r="C60" s="134">
        <v>0.11198737113402062</v>
      </c>
      <c r="D60" s="134">
        <v>0.10609329896907217</v>
      </c>
      <c r="E60" s="134">
        <v>0.10019922680412371</v>
      </c>
      <c r="F60" s="134">
        <v>9.430515463917527E-2</v>
      </c>
      <c r="G60" s="71"/>
      <c r="H60" s="75">
        <f t="shared" ref="H60:H64" si="48">C60*G60</f>
        <v>0</v>
      </c>
      <c r="I60" s="75">
        <f t="shared" ref="I60:I64" si="49">D60*G60</f>
        <v>0</v>
      </c>
      <c r="J60" s="45">
        <f t="shared" ref="J60:J64" si="50">E60*G60</f>
        <v>0</v>
      </c>
      <c r="K60" s="45">
        <f t="shared" ref="K60:K64" si="51">F60*G60</f>
        <v>0</v>
      </c>
    </row>
    <row r="61" spans="1:11" x14ac:dyDescent="0.2">
      <c r="A61" s="69" t="s">
        <v>550</v>
      </c>
      <c r="B61" s="69"/>
      <c r="C61" s="134">
        <v>0.18611773195876291</v>
      </c>
      <c r="D61" s="134">
        <v>0.17632206185567015</v>
      </c>
      <c r="E61" s="134">
        <v>0.16652639175257733</v>
      </c>
      <c r="F61" s="134">
        <v>0.15673072164948457</v>
      </c>
      <c r="G61" s="71"/>
      <c r="H61" s="75">
        <f t="shared" si="48"/>
        <v>0</v>
      </c>
      <c r="I61" s="75">
        <f t="shared" si="49"/>
        <v>0</v>
      </c>
      <c r="J61" s="45">
        <f t="shared" si="50"/>
        <v>0</v>
      </c>
      <c r="K61" s="45">
        <f t="shared" si="51"/>
        <v>0</v>
      </c>
    </row>
    <row r="62" spans="1:11" x14ac:dyDescent="0.2">
      <c r="A62" s="69" t="s">
        <v>290</v>
      </c>
      <c r="B62" s="69"/>
      <c r="C62" s="134">
        <v>0.18664561855670106</v>
      </c>
      <c r="D62" s="134">
        <v>0.17682216494845365</v>
      </c>
      <c r="E62" s="134">
        <v>0.16699871134020622</v>
      </c>
      <c r="F62" s="134">
        <v>0.15717525773195881</v>
      </c>
      <c r="G62" s="71"/>
      <c r="H62" s="75">
        <f t="shared" si="48"/>
        <v>0</v>
      </c>
      <c r="I62" s="75">
        <f t="shared" si="49"/>
        <v>0</v>
      </c>
      <c r="J62" s="45">
        <f t="shared" si="50"/>
        <v>0</v>
      </c>
      <c r="K62" s="45">
        <f t="shared" si="51"/>
        <v>0</v>
      </c>
    </row>
    <row r="63" spans="1:11" x14ac:dyDescent="0.2">
      <c r="A63" s="69" t="s">
        <v>289</v>
      </c>
      <c r="B63" s="69"/>
      <c r="C63" s="134">
        <v>0.19003917525773192</v>
      </c>
      <c r="D63" s="134">
        <v>0.18003711340206185</v>
      </c>
      <c r="E63" s="134">
        <v>0.17003505154639173</v>
      </c>
      <c r="F63" s="134">
        <v>0.16003298969072166</v>
      </c>
      <c r="G63" s="71"/>
      <c r="H63" s="75">
        <f t="shared" si="48"/>
        <v>0</v>
      </c>
      <c r="I63" s="75">
        <f t="shared" si="49"/>
        <v>0</v>
      </c>
      <c r="J63" s="45">
        <f t="shared" si="50"/>
        <v>0</v>
      </c>
      <c r="K63" s="45">
        <f t="shared" si="51"/>
        <v>0</v>
      </c>
    </row>
    <row r="64" spans="1:11" x14ac:dyDescent="0.2">
      <c r="A64" s="69" t="s">
        <v>551</v>
      </c>
      <c r="B64" s="12"/>
      <c r="C64" s="106">
        <v>0.18664561855670106</v>
      </c>
      <c r="D64" s="106">
        <v>0.17682216494845365</v>
      </c>
      <c r="E64" s="106">
        <v>0.16699871134020622</v>
      </c>
      <c r="F64" s="106">
        <v>0.15717525773195881</v>
      </c>
      <c r="G64" s="46"/>
      <c r="H64" s="75">
        <f t="shared" si="48"/>
        <v>0</v>
      </c>
      <c r="I64" s="75">
        <f t="shared" si="49"/>
        <v>0</v>
      </c>
      <c r="J64" s="45">
        <f t="shared" si="50"/>
        <v>0</v>
      </c>
      <c r="K64" s="45">
        <f t="shared" si="51"/>
        <v>0</v>
      </c>
    </row>
    <row r="65" spans="1:11" ht="16" thickBot="1" x14ac:dyDescent="0.25">
      <c r="A65" s="69" t="s">
        <v>217</v>
      </c>
      <c r="B65" s="12"/>
      <c r="C65" s="106">
        <v>0.19003917525773192</v>
      </c>
      <c r="D65" s="106">
        <v>0.18003711340206185</v>
      </c>
      <c r="E65" s="106">
        <v>0.17003505154639173</v>
      </c>
      <c r="F65" s="106">
        <v>0.16003298969072166</v>
      </c>
      <c r="G65" s="46"/>
      <c r="H65" s="75">
        <f t="shared" si="44"/>
        <v>0</v>
      </c>
      <c r="I65" s="75">
        <f t="shared" si="45"/>
        <v>0</v>
      </c>
      <c r="J65" s="45">
        <f t="shared" si="46"/>
        <v>0</v>
      </c>
      <c r="K65" s="45">
        <f t="shared" si="47"/>
        <v>0</v>
      </c>
    </row>
    <row r="66" spans="1:11" ht="16" thickBot="1" x14ac:dyDescent="0.25">
      <c r="A66" s="39" t="s">
        <v>218</v>
      </c>
      <c r="B66" s="40"/>
      <c r="C66" s="97" t="s">
        <v>280</v>
      </c>
      <c r="D66" s="97" t="s">
        <v>280</v>
      </c>
      <c r="E66" s="97" t="s">
        <v>280</v>
      </c>
      <c r="F66" s="97" t="s">
        <v>280</v>
      </c>
      <c r="G66" s="41">
        <f>SUM(G67:G91)</f>
        <v>0</v>
      </c>
      <c r="H66" s="42">
        <f>SUM(H67:H91)</f>
        <v>0</v>
      </c>
      <c r="I66" s="42">
        <f>SUM(I67:I91)</f>
        <v>0</v>
      </c>
      <c r="J66" s="42">
        <f>SUM(J67:J91)</f>
        <v>0</v>
      </c>
      <c r="K66" s="48">
        <f>SUM(K67:K91)</f>
        <v>0</v>
      </c>
    </row>
    <row r="67" spans="1:11" x14ac:dyDescent="0.2">
      <c r="A67" s="69" t="s">
        <v>219</v>
      </c>
      <c r="B67" s="49"/>
      <c r="C67" s="95">
        <v>7.8968750000000004E-2</v>
      </c>
      <c r="D67" s="95">
        <v>7.4812500000000004E-2</v>
      </c>
      <c r="E67" s="95">
        <v>6.6500000000000004E-2</v>
      </c>
      <c r="F67" s="95">
        <v>5.8187499999999996E-2</v>
      </c>
      <c r="G67" s="50"/>
      <c r="H67" s="45">
        <f t="shared" ref="H67" si="52">C67*G67</f>
        <v>0</v>
      </c>
      <c r="I67" s="45">
        <f t="shared" ref="I67" si="53">D67*G67</f>
        <v>0</v>
      </c>
      <c r="J67" s="45">
        <f t="shared" ref="J67" si="54">E67*G67</f>
        <v>0</v>
      </c>
      <c r="K67" s="45">
        <f t="shared" ref="K67" si="55">F67*G67</f>
        <v>0</v>
      </c>
    </row>
    <row r="68" spans="1:11" x14ac:dyDescent="0.2">
      <c r="A68" s="69" t="s">
        <v>220</v>
      </c>
      <c r="B68" s="12">
        <v>576</v>
      </c>
      <c r="C68" s="94">
        <v>8.2127499999999978E-2</v>
      </c>
      <c r="D68" s="94">
        <v>7.7804999999999985E-2</v>
      </c>
      <c r="E68" s="94">
        <v>6.9159999999999985E-2</v>
      </c>
      <c r="F68" s="94">
        <v>6.0514999999999985E-2</v>
      </c>
      <c r="G68" s="46"/>
      <c r="H68" s="45">
        <f t="shared" ref="H68:H91" si="56">C68*G68</f>
        <v>0</v>
      </c>
      <c r="I68" s="45">
        <f t="shared" ref="I68:I91" si="57">D68*G68</f>
        <v>0</v>
      </c>
      <c r="J68" s="45">
        <f t="shared" ref="J68:J91" si="58">E68*G68</f>
        <v>0</v>
      </c>
      <c r="K68" s="45">
        <f t="shared" ref="K68:K91" si="59">F68*G68</f>
        <v>0</v>
      </c>
    </row>
    <row r="69" spans="1:11" x14ac:dyDescent="0.2">
      <c r="A69" s="69" t="s">
        <v>221</v>
      </c>
      <c r="B69" s="12">
        <v>140</v>
      </c>
      <c r="C69" s="94">
        <v>0.20215999999999998</v>
      </c>
      <c r="D69" s="94">
        <v>0.19152</v>
      </c>
      <c r="E69" s="94">
        <v>0.17024</v>
      </c>
      <c r="F69" s="94">
        <v>0.14895999999999998</v>
      </c>
      <c r="G69" s="46"/>
      <c r="H69" s="45">
        <f t="shared" si="56"/>
        <v>0</v>
      </c>
      <c r="I69" s="45">
        <f t="shared" si="57"/>
        <v>0</v>
      </c>
      <c r="J69" s="45">
        <f t="shared" si="58"/>
        <v>0</v>
      </c>
      <c r="K69" s="45">
        <f t="shared" si="59"/>
        <v>0</v>
      </c>
    </row>
    <row r="70" spans="1:11" x14ac:dyDescent="0.2">
      <c r="A70" s="69" t="s">
        <v>222</v>
      </c>
      <c r="B70" s="12"/>
      <c r="C70" s="94">
        <v>9.4762499999999986E-2</v>
      </c>
      <c r="D70" s="94">
        <v>8.9774999999999994E-2</v>
      </c>
      <c r="E70" s="94">
        <v>7.9799999999999996E-2</v>
      </c>
      <c r="F70" s="94">
        <v>6.9824999999999984E-2</v>
      </c>
      <c r="G70" s="46"/>
      <c r="H70" s="45">
        <f t="shared" si="56"/>
        <v>0</v>
      </c>
      <c r="I70" s="45">
        <f t="shared" si="57"/>
        <v>0</v>
      </c>
      <c r="J70" s="45">
        <f t="shared" si="58"/>
        <v>0</v>
      </c>
      <c r="K70" s="45">
        <f t="shared" si="59"/>
        <v>0</v>
      </c>
    </row>
    <row r="71" spans="1:11" x14ac:dyDescent="0.2">
      <c r="A71" s="69" t="s">
        <v>223</v>
      </c>
      <c r="B71" s="12"/>
      <c r="C71" s="94">
        <v>0.10044824999999999</v>
      </c>
      <c r="D71" s="94">
        <v>9.5161499999999996E-2</v>
      </c>
      <c r="E71" s="94">
        <v>8.4587999999999997E-2</v>
      </c>
      <c r="F71" s="94">
        <v>7.4014499999999997E-2</v>
      </c>
      <c r="G71" s="46"/>
      <c r="H71" s="45">
        <f t="shared" si="56"/>
        <v>0</v>
      </c>
      <c r="I71" s="45">
        <f t="shared" si="57"/>
        <v>0</v>
      </c>
      <c r="J71" s="45">
        <f t="shared" si="58"/>
        <v>0</v>
      </c>
      <c r="K71" s="45">
        <f t="shared" si="59"/>
        <v>0</v>
      </c>
    </row>
    <row r="72" spans="1:11" x14ac:dyDescent="0.2">
      <c r="A72" s="69" t="s">
        <v>224</v>
      </c>
      <c r="B72" s="12">
        <v>330</v>
      </c>
      <c r="C72" s="94">
        <v>0.12161187499999997</v>
      </c>
      <c r="D72" s="94">
        <v>0.11521124999999997</v>
      </c>
      <c r="E72" s="94">
        <v>0.10240999999999999</v>
      </c>
      <c r="F72" s="94">
        <v>8.9608749999999973E-2</v>
      </c>
      <c r="G72" s="46"/>
      <c r="H72" s="45">
        <f t="shared" si="56"/>
        <v>0</v>
      </c>
      <c r="I72" s="45">
        <f t="shared" si="57"/>
        <v>0</v>
      </c>
      <c r="J72" s="45">
        <f t="shared" si="58"/>
        <v>0</v>
      </c>
      <c r="K72" s="45">
        <f t="shared" si="59"/>
        <v>0</v>
      </c>
    </row>
    <row r="73" spans="1:11" x14ac:dyDescent="0.2">
      <c r="A73" s="69" t="s">
        <v>225</v>
      </c>
      <c r="B73" s="12">
        <v>264</v>
      </c>
      <c r="C73" s="94">
        <v>0.14214374999999999</v>
      </c>
      <c r="D73" s="94">
        <v>0.13466249999999999</v>
      </c>
      <c r="E73" s="94">
        <v>0.11969999999999999</v>
      </c>
      <c r="F73" s="94">
        <v>0.10473749999999998</v>
      </c>
      <c r="G73" s="46"/>
      <c r="H73" s="45">
        <f t="shared" si="56"/>
        <v>0</v>
      </c>
      <c r="I73" s="45">
        <f t="shared" si="57"/>
        <v>0</v>
      </c>
      <c r="J73" s="45">
        <f t="shared" si="58"/>
        <v>0</v>
      </c>
      <c r="K73" s="45">
        <f t="shared" si="59"/>
        <v>0</v>
      </c>
    </row>
    <row r="74" spans="1:11" x14ac:dyDescent="0.2">
      <c r="A74" s="69" t="s">
        <v>226</v>
      </c>
      <c r="B74" s="69"/>
      <c r="C74" s="82">
        <v>8.3706874999999986E-2</v>
      </c>
      <c r="D74" s="82">
        <v>7.9301250000000004E-2</v>
      </c>
      <c r="E74" s="82">
        <v>7.0489999999999997E-2</v>
      </c>
      <c r="F74" s="82">
        <v>6.1678749999999991E-2</v>
      </c>
      <c r="G74" s="71"/>
      <c r="H74" s="45">
        <f t="shared" ref="H74:H75" si="60">C74*G74</f>
        <v>0</v>
      </c>
      <c r="I74" s="45">
        <f t="shared" ref="I74:I75" si="61">D74*G74</f>
        <v>0</v>
      </c>
      <c r="J74" s="45">
        <f t="shared" ref="J74:J75" si="62">E74*G74</f>
        <v>0</v>
      </c>
      <c r="K74" s="45">
        <f t="shared" ref="K74:K75" si="63">F74*G74</f>
        <v>0</v>
      </c>
    </row>
    <row r="75" spans="1:11" x14ac:dyDescent="0.2">
      <c r="A75" s="69" t="s">
        <v>227</v>
      </c>
      <c r="B75" s="69">
        <v>576</v>
      </c>
      <c r="C75" s="82">
        <v>9.1603750000000012E-2</v>
      </c>
      <c r="D75" s="82">
        <v>8.6782500000000012E-2</v>
      </c>
      <c r="E75" s="82">
        <v>7.7140000000000014E-2</v>
      </c>
      <c r="F75" s="82">
        <v>6.7497500000000002E-2</v>
      </c>
      <c r="G75" s="71"/>
      <c r="H75" s="45">
        <f t="shared" si="60"/>
        <v>0</v>
      </c>
      <c r="I75" s="45">
        <f t="shared" si="61"/>
        <v>0</v>
      </c>
      <c r="J75" s="45">
        <f t="shared" si="62"/>
        <v>0</v>
      </c>
      <c r="K75" s="45">
        <f t="shared" si="63"/>
        <v>0</v>
      </c>
    </row>
    <row r="76" spans="1:11" x14ac:dyDescent="0.2">
      <c r="A76" s="69" t="s">
        <v>228</v>
      </c>
      <c r="B76" s="12">
        <v>140</v>
      </c>
      <c r="C76" s="94">
        <v>0.24322374999999993</v>
      </c>
      <c r="D76" s="94">
        <v>0.23042249999999995</v>
      </c>
      <c r="E76" s="94">
        <v>0.20481999999999997</v>
      </c>
      <c r="F76" s="94">
        <v>0.17921749999999995</v>
      </c>
      <c r="G76" s="46"/>
      <c r="H76" s="45">
        <f t="shared" si="56"/>
        <v>0</v>
      </c>
      <c r="I76" s="45">
        <f t="shared" si="57"/>
        <v>0</v>
      </c>
      <c r="J76" s="45">
        <f t="shared" si="58"/>
        <v>0</v>
      </c>
      <c r="K76" s="45">
        <f t="shared" si="59"/>
        <v>0</v>
      </c>
    </row>
    <row r="77" spans="1:11" x14ac:dyDescent="0.2">
      <c r="A77" s="69" t="s">
        <v>229</v>
      </c>
      <c r="B77" s="12"/>
      <c r="C77" s="94">
        <v>0.10739750000000001</v>
      </c>
      <c r="D77" s="94">
        <v>0.10174500000000002</v>
      </c>
      <c r="E77" s="94">
        <v>9.044000000000002E-2</v>
      </c>
      <c r="F77" s="94">
        <v>7.9134999999999997E-2</v>
      </c>
      <c r="G77" s="46"/>
      <c r="H77" s="45">
        <f t="shared" si="56"/>
        <v>0</v>
      </c>
      <c r="I77" s="45">
        <f t="shared" si="57"/>
        <v>0</v>
      </c>
      <c r="J77" s="45">
        <f t="shared" si="58"/>
        <v>0</v>
      </c>
      <c r="K77" s="45">
        <f t="shared" si="59"/>
        <v>0</v>
      </c>
    </row>
    <row r="78" spans="1:11" x14ac:dyDescent="0.2">
      <c r="A78" s="69" t="s">
        <v>271</v>
      </c>
      <c r="B78" s="12"/>
      <c r="C78" s="94">
        <v>0.15959999999999996</v>
      </c>
      <c r="D78" s="94">
        <v>0.1512</v>
      </c>
      <c r="E78" s="94">
        <v>0.14279999999999998</v>
      </c>
      <c r="F78" s="94">
        <v>0.13439999999999999</v>
      </c>
      <c r="G78" s="46"/>
      <c r="H78" s="45">
        <f t="shared" si="56"/>
        <v>0</v>
      </c>
      <c r="I78" s="45">
        <f t="shared" si="57"/>
        <v>0</v>
      </c>
      <c r="J78" s="45">
        <f t="shared" si="58"/>
        <v>0</v>
      </c>
      <c r="K78" s="45">
        <f t="shared" si="59"/>
        <v>0</v>
      </c>
    </row>
    <row r="79" spans="1:11" x14ac:dyDescent="0.2">
      <c r="A79" s="69" t="s">
        <v>230</v>
      </c>
      <c r="B79" s="12">
        <v>330</v>
      </c>
      <c r="C79" s="94">
        <v>0.14358774999999999</v>
      </c>
      <c r="D79" s="94">
        <v>0.1360305</v>
      </c>
      <c r="E79" s="94">
        <v>0.12091600000000001</v>
      </c>
      <c r="F79" s="94">
        <v>0.10580149999999999</v>
      </c>
      <c r="G79" s="46"/>
      <c r="H79" s="45">
        <f t="shared" si="56"/>
        <v>0</v>
      </c>
      <c r="I79" s="45">
        <f t="shared" si="57"/>
        <v>0</v>
      </c>
      <c r="J79" s="45">
        <f t="shared" si="58"/>
        <v>0</v>
      </c>
      <c r="K79" s="45">
        <f t="shared" si="59"/>
        <v>0</v>
      </c>
    </row>
    <row r="80" spans="1:11" x14ac:dyDescent="0.2">
      <c r="A80" s="69" t="s">
        <v>231</v>
      </c>
      <c r="B80" s="12">
        <v>264</v>
      </c>
      <c r="C80" s="94">
        <v>0.16425499999999996</v>
      </c>
      <c r="D80" s="94">
        <v>0.15560999999999997</v>
      </c>
      <c r="E80" s="94">
        <v>0.13831999999999997</v>
      </c>
      <c r="F80" s="94">
        <v>0.12102999999999997</v>
      </c>
      <c r="G80" s="46"/>
      <c r="H80" s="45">
        <f t="shared" si="56"/>
        <v>0</v>
      </c>
      <c r="I80" s="45">
        <f t="shared" si="57"/>
        <v>0</v>
      </c>
      <c r="J80" s="45">
        <f t="shared" si="58"/>
        <v>0</v>
      </c>
      <c r="K80" s="45">
        <f t="shared" si="59"/>
        <v>0</v>
      </c>
    </row>
    <row r="81" spans="1:11" x14ac:dyDescent="0.2">
      <c r="A81" s="69" t="s">
        <v>567</v>
      </c>
      <c r="B81" s="12">
        <v>330</v>
      </c>
      <c r="C81" s="94">
        <v>0.29924999999999996</v>
      </c>
      <c r="D81" s="94">
        <v>0.28350000000000003</v>
      </c>
      <c r="E81" s="94">
        <v>0.26774999999999999</v>
      </c>
      <c r="F81" s="94">
        <v>0.252</v>
      </c>
      <c r="G81" s="46"/>
      <c r="H81" s="45">
        <f t="shared" si="56"/>
        <v>0</v>
      </c>
      <c r="I81" s="45">
        <f t="shared" si="57"/>
        <v>0</v>
      </c>
      <c r="J81" s="45">
        <f t="shared" si="58"/>
        <v>0</v>
      </c>
      <c r="K81" s="45">
        <f t="shared" si="59"/>
        <v>0</v>
      </c>
    </row>
    <row r="82" spans="1:11" x14ac:dyDescent="0.2">
      <c r="A82" s="69" t="s">
        <v>568</v>
      </c>
      <c r="B82" s="12">
        <v>330</v>
      </c>
      <c r="C82" s="82">
        <v>0.17738874999999998</v>
      </c>
      <c r="D82" s="82">
        <v>0.16805249999999999</v>
      </c>
      <c r="E82" s="82">
        <v>0.14938000000000001</v>
      </c>
      <c r="F82" s="82">
        <v>0.1307075</v>
      </c>
      <c r="G82" s="71"/>
      <c r="H82" s="45">
        <f t="shared" ref="H82:H84" si="64">C82*G82</f>
        <v>0</v>
      </c>
      <c r="I82" s="45">
        <f t="shared" ref="I82:I84" si="65">D82*G82</f>
        <v>0</v>
      </c>
      <c r="J82" s="45">
        <f t="shared" ref="J82:J84" si="66">E82*G82</f>
        <v>0</v>
      </c>
      <c r="K82" s="45">
        <f t="shared" ref="K82:K84" si="67">F82*G82</f>
        <v>0</v>
      </c>
    </row>
    <row r="83" spans="1:11" x14ac:dyDescent="0.2">
      <c r="A83" s="69" t="s">
        <v>569</v>
      </c>
      <c r="B83" s="12">
        <v>264</v>
      </c>
      <c r="C83" s="94">
        <v>0.37762499999999999</v>
      </c>
      <c r="D83" s="94">
        <v>0.35775000000000001</v>
      </c>
      <c r="E83" s="94">
        <v>0.33787499999999998</v>
      </c>
      <c r="F83" s="94">
        <v>0.31800000000000006</v>
      </c>
      <c r="G83" s="46"/>
      <c r="H83" s="45">
        <f t="shared" si="64"/>
        <v>0</v>
      </c>
      <c r="I83" s="45">
        <f t="shared" si="65"/>
        <v>0</v>
      </c>
      <c r="J83" s="45">
        <f t="shared" si="66"/>
        <v>0</v>
      </c>
      <c r="K83" s="45">
        <f t="shared" si="67"/>
        <v>0</v>
      </c>
    </row>
    <row r="84" spans="1:11" x14ac:dyDescent="0.2">
      <c r="A84" s="69" t="s">
        <v>570</v>
      </c>
      <c r="B84" s="12">
        <v>264</v>
      </c>
      <c r="C84" s="82">
        <v>0.20531874999999999</v>
      </c>
      <c r="D84" s="82">
        <v>0.1945125</v>
      </c>
      <c r="E84" s="82">
        <v>0.17290000000000003</v>
      </c>
      <c r="F84" s="82">
        <v>0.15128749999999999</v>
      </c>
      <c r="G84" s="71"/>
      <c r="H84" s="45">
        <f t="shared" si="64"/>
        <v>0</v>
      </c>
      <c r="I84" s="45">
        <f t="shared" si="65"/>
        <v>0</v>
      </c>
      <c r="J84" s="45">
        <f t="shared" si="66"/>
        <v>0</v>
      </c>
      <c r="K84" s="45">
        <f t="shared" si="67"/>
        <v>0</v>
      </c>
    </row>
    <row r="85" spans="1:11" x14ac:dyDescent="0.2">
      <c r="A85" s="69" t="s">
        <v>232</v>
      </c>
      <c r="B85" s="12"/>
      <c r="C85" s="94">
        <v>0.13456274999999998</v>
      </c>
      <c r="D85" s="94">
        <v>0.1274805</v>
      </c>
      <c r="E85" s="94">
        <v>0.113316</v>
      </c>
      <c r="F85" s="94">
        <v>9.915149999999999E-2</v>
      </c>
      <c r="G85" s="46"/>
      <c r="H85" s="45">
        <f t="shared" si="56"/>
        <v>0</v>
      </c>
      <c r="I85" s="45">
        <f t="shared" si="57"/>
        <v>0</v>
      </c>
      <c r="J85" s="45">
        <f t="shared" si="58"/>
        <v>0</v>
      </c>
      <c r="K85" s="45">
        <f t="shared" si="59"/>
        <v>0</v>
      </c>
    </row>
    <row r="86" spans="1:11" x14ac:dyDescent="0.2">
      <c r="A86" s="69" t="s">
        <v>233</v>
      </c>
      <c r="B86" s="12"/>
      <c r="C86" s="94">
        <v>0.18267502499999999</v>
      </c>
      <c r="D86" s="94">
        <v>0.17306055000000001</v>
      </c>
      <c r="E86" s="94">
        <v>0.15383160000000001</v>
      </c>
      <c r="F86" s="94">
        <v>0.13460264999999999</v>
      </c>
      <c r="G86" s="46"/>
      <c r="H86" s="45">
        <f t="shared" si="56"/>
        <v>0</v>
      </c>
      <c r="I86" s="45">
        <f t="shared" si="57"/>
        <v>0</v>
      </c>
      <c r="J86" s="45">
        <f t="shared" si="58"/>
        <v>0</v>
      </c>
      <c r="K86" s="45">
        <f t="shared" si="59"/>
        <v>0</v>
      </c>
    </row>
    <row r="87" spans="1:11" x14ac:dyDescent="0.2">
      <c r="A87" s="69" t="s">
        <v>234</v>
      </c>
      <c r="B87" s="12"/>
      <c r="C87" s="94">
        <v>0.199272</v>
      </c>
      <c r="D87" s="94">
        <v>0.18878400000000001</v>
      </c>
      <c r="E87" s="94">
        <v>0.16780800000000001</v>
      </c>
      <c r="F87" s="94">
        <v>0.14683199999999999</v>
      </c>
      <c r="G87" s="46"/>
      <c r="H87" s="45">
        <f t="shared" si="56"/>
        <v>0</v>
      </c>
      <c r="I87" s="45">
        <f t="shared" si="57"/>
        <v>0</v>
      </c>
      <c r="J87" s="45">
        <f t="shared" si="58"/>
        <v>0</v>
      </c>
      <c r="K87" s="45">
        <f t="shared" si="59"/>
        <v>0</v>
      </c>
    </row>
    <row r="88" spans="1:11" x14ac:dyDescent="0.2">
      <c r="A88" s="69" t="s">
        <v>235</v>
      </c>
      <c r="B88" s="12"/>
      <c r="C88" s="94">
        <v>0.22427124999999998</v>
      </c>
      <c r="D88" s="94">
        <v>0.21246749999999998</v>
      </c>
      <c r="E88" s="94">
        <v>0.18886</v>
      </c>
      <c r="F88" s="94">
        <v>0.16525249999999997</v>
      </c>
      <c r="G88" s="46"/>
      <c r="H88" s="45">
        <f t="shared" si="56"/>
        <v>0</v>
      </c>
      <c r="I88" s="45">
        <f t="shared" si="57"/>
        <v>0</v>
      </c>
      <c r="J88" s="45">
        <f t="shared" si="58"/>
        <v>0</v>
      </c>
      <c r="K88" s="45">
        <f t="shared" si="59"/>
        <v>0</v>
      </c>
    </row>
    <row r="89" spans="1:11" x14ac:dyDescent="0.2">
      <c r="A89" s="69" t="s">
        <v>236</v>
      </c>
      <c r="B89" s="69"/>
      <c r="C89" s="82">
        <v>0.26713999999999993</v>
      </c>
      <c r="D89" s="82">
        <v>0.25307999999999997</v>
      </c>
      <c r="E89" s="82">
        <v>0.22495999999999997</v>
      </c>
      <c r="F89" s="82">
        <v>0.19683999999999996</v>
      </c>
      <c r="G89" s="71"/>
      <c r="H89" s="45">
        <f t="shared" si="56"/>
        <v>0</v>
      </c>
      <c r="I89" s="45">
        <f t="shared" si="57"/>
        <v>0</v>
      </c>
      <c r="J89" s="45">
        <f t="shared" si="58"/>
        <v>0</v>
      </c>
      <c r="K89" s="45">
        <f t="shared" si="59"/>
        <v>0</v>
      </c>
    </row>
    <row r="90" spans="1:11" x14ac:dyDescent="0.2">
      <c r="A90" s="69" t="s">
        <v>558</v>
      </c>
      <c r="B90" s="12"/>
      <c r="C90" s="94">
        <v>0.64124999999999999</v>
      </c>
      <c r="D90" s="94">
        <v>0.60750000000000004</v>
      </c>
      <c r="E90" s="94">
        <v>0.57374999999999998</v>
      </c>
      <c r="F90" s="94">
        <v>0.54</v>
      </c>
      <c r="G90" s="46"/>
      <c r="H90" s="45">
        <f t="shared" si="56"/>
        <v>0</v>
      </c>
      <c r="I90" s="45">
        <f t="shared" si="57"/>
        <v>0</v>
      </c>
      <c r="J90" s="45">
        <f t="shared" si="58"/>
        <v>0</v>
      </c>
      <c r="K90" s="45">
        <f t="shared" si="59"/>
        <v>0</v>
      </c>
    </row>
    <row r="91" spans="1:11" x14ac:dyDescent="0.2">
      <c r="A91" s="69" t="s">
        <v>559</v>
      </c>
      <c r="B91" s="19"/>
      <c r="C91" s="96">
        <v>1.1043750000000001</v>
      </c>
      <c r="D91" s="96">
        <v>1.0462500000000001</v>
      </c>
      <c r="E91" s="96">
        <v>0.98812500000000003</v>
      </c>
      <c r="F91" s="96">
        <v>0.93000000000000016</v>
      </c>
      <c r="G91" s="51"/>
      <c r="H91" s="45">
        <f t="shared" si="56"/>
        <v>0</v>
      </c>
      <c r="I91" s="45">
        <f t="shared" si="57"/>
        <v>0</v>
      </c>
      <c r="J91" s="45">
        <f t="shared" si="58"/>
        <v>0</v>
      </c>
      <c r="K91" s="45">
        <f t="shared" si="59"/>
        <v>0</v>
      </c>
    </row>
    <row r="92" spans="1:11" x14ac:dyDescent="0.2">
      <c r="A92" s="39" t="s">
        <v>237</v>
      </c>
      <c r="B92" s="40"/>
      <c r="C92" s="97" t="s">
        <v>280</v>
      </c>
      <c r="D92" s="97" t="s">
        <v>280</v>
      </c>
      <c r="E92" s="97" t="s">
        <v>280</v>
      </c>
      <c r="F92" s="97" t="s">
        <v>280</v>
      </c>
      <c r="G92" s="41">
        <f>SUM(G93:G100)</f>
        <v>0</v>
      </c>
      <c r="H92" s="42">
        <f>SUM(H93:H100)</f>
        <v>0</v>
      </c>
      <c r="I92" s="42">
        <f>SUM(I93:I100)</f>
        <v>0</v>
      </c>
      <c r="J92" s="42">
        <f>SUM(J93:J100)</f>
        <v>0</v>
      </c>
      <c r="K92" s="42">
        <f>SUM(K93:K100)</f>
        <v>0</v>
      </c>
    </row>
    <row r="93" spans="1:11" x14ac:dyDescent="0.2">
      <c r="A93" s="153" t="s">
        <v>238</v>
      </c>
      <c r="B93" s="35"/>
      <c r="C93" s="85">
        <v>0.172235</v>
      </c>
      <c r="D93" s="85">
        <v>0.16317000000000001</v>
      </c>
      <c r="E93" s="85">
        <v>0.14504000000000003</v>
      </c>
      <c r="F93" s="85">
        <v>0.12691</v>
      </c>
      <c r="G93" s="52"/>
      <c r="H93" s="45">
        <f t="shared" ref="H93:H100" si="68">C93*G93</f>
        <v>0</v>
      </c>
      <c r="I93" s="45">
        <f t="shared" ref="I93:I100" si="69">D93*G93</f>
        <v>0</v>
      </c>
      <c r="J93" s="45">
        <f t="shared" ref="J93:J100" si="70">E93*G93</f>
        <v>0</v>
      </c>
      <c r="K93" s="45">
        <f t="shared" ref="K93:K100" si="71">F93*G93</f>
        <v>0</v>
      </c>
    </row>
    <row r="94" spans="1:11" x14ac:dyDescent="0.2">
      <c r="A94" s="154" t="s">
        <v>239</v>
      </c>
      <c r="B94" s="12"/>
      <c r="C94" s="94">
        <v>0.15817500000000001</v>
      </c>
      <c r="D94" s="94">
        <v>0.14985000000000001</v>
      </c>
      <c r="E94" s="94">
        <v>0.13320000000000001</v>
      </c>
      <c r="F94" s="94">
        <v>0.11655</v>
      </c>
      <c r="G94" s="46"/>
      <c r="H94" s="47">
        <f t="shared" si="68"/>
        <v>0</v>
      </c>
      <c r="I94" s="47">
        <f t="shared" si="69"/>
        <v>0</v>
      </c>
      <c r="J94" s="47">
        <f t="shared" si="70"/>
        <v>0</v>
      </c>
      <c r="K94" s="47">
        <f t="shared" si="71"/>
        <v>0</v>
      </c>
    </row>
    <row r="95" spans="1:11" x14ac:dyDescent="0.2">
      <c r="A95" s="153" t="s">
        <v>240</v>
      </c>
      <c r="B95" s="69"/>
      <c r="C95" s="82">
        <v>0.15817500000000001</v>
      </c>
      <c r="D95" s="82">
        <v>0.14985000000000001</v>
      </c>
      <c r="E95" s="82">
        <v>0.13320000000000001</v>
      </c>
      <c r="F95" s="82">
        <v>0.11655</v>
      </c>
      <c r="G95" s="46"/>
      <c r="H95" s="47">
        <f t="shared" ref="H95:H98" si="72">C95*G95</f>
        <v>0</v>
      </c>
      <c r="I95" s="47">
        <f t="shared" ref="I95:I98" si="73">D95*G95</f>
        <v>0</v>
      </c>
      <c r="J95" s="47">
        <f t="shared" ref="J95:J98" si="74">E95*G95</f>
        <v>0</v>
      </c>
      <c r="K95" s="47">
        <f t="shared" ref="K95:K98" si="75">F95*G95</f>
        <v>0</v>
      </c>
    </row>
    <row r="96" spans="1:11" x14ac:dyDescent="0.2">
      <c r="A96" s="154" t="s">
        <v>555</v>
      </c>
      <c r="B96" s="69"/>
      <c r="C96" s="82">
        <v>0.115995</v>
      </c>
      <c r="D96" s="82">
        <v>0.10989</v>
      </c>
      <c r="E96" s="82">
        <v>9.7680000000000003E-2</v>
      </c>
      <c r="F96" s="82">
        <v>8.546999999999999E-2</v>
      </c>
      <c r="G96" s="46"/>
      <c r="H96" s="47">
        <f t="shared" si="72"/>
        <v>0</v>
      </c>
      <c r="I96" s="47">
        <f t="shared" si="73"/>
        <v>0</v>
      </c>
      <c r="J96" s="47">
        <f t="shared" si="74"/>
        <v>0</v>
      </c>
      <c r="K96" s="47">
        <f t="shared" si="75"/>
        <v>0</v>
      </c>
    </row>
    <row r="97" spans="1:11" x14ac:dyDescent="0.2">
      <c r="A97" s="154" t="s">
        <v>556</v>
      </c>
      <c r="B97" s="69"/>
      <c r="C97" s="82">
        <v>0.115995</v>
      </c>
      <c r="D97" s="82">
        <v>0.10989</v>
      </c>
      <c r="E97" s="82">
        <v>9.7680000000000003E-2</v>
      </c>
      <c r="F97" s="82">
        <v>8.546999999999999E-2</v>
      </c>
      <c r="G97" s="46"/>
      <c r="H97" s="47">
        <f t="shared" si="72"/>
        <v>0</v>
      </c>
      <c r="I97" s="47">
        <f t="shared" si="73"/>
        <v>0</v>
      </c>
      <c r="J97" s="47">
        <f t="shared" si="74"/>
        <v>0</v>
      </c>
      <c r="K97" s="47">
        <f t="shared" si="75"/>
        <v>0</v>
      </c>
    </row>
    <row r="98" spans="1:11" x14ac:dyDescent="0.2">
      <c r="A98" s="153" t="s">
        <v>557</v>
      </c>
      <c r="B98" s="69"/>
      <c r="C98" s="82">
        <v>0.172235</v>
      </c>
      <c r="D98" s="82">
        <v>0.16317000000000001</v>
      </c>
      <c r="E98" s="82">
        <v>0.14504000000000003</v>
      </c>
      <c r="F98" s="82">
        <v>0.12691</v>
      </c>
      <c r="G98" s="46"/>
      <c r="H98" s="47">
        <f t="shared" si="72"/>
        <v>0</v>
      </c>
      <c r="I98" s="47">
        <f t="shared" si="73"/>
        <v>0</v>
      </c>
      <c r="J98" s="47">
        <f t="shared" si="74"/>
        <v>0</v>
      </c>
      <c r="K98" s="47">
        <f t="shared" si="75"/>
        <v>0</v>
      </c>
    </row>
    <row r="99" spans="1:11" x14ac:dyDescent="0.2">
      <c r="A99" s="153" t="s">
        <v>291</v>
      </c>
      <c r="B99" s="12"/>
      <c r="C99" s="94">
        <v>0.17926499999999998</v>
      </c>
      <c r="D99" s="94">
        <v>0.16982999999999998</v>
      </c>
      <c r="E99" s="94">
        <v>0.15095999999999998</v>
      </c>
      <c r="F99" s="94">
        <v>0.13208999999999999</v>
      </c>
      <c r="G99" s="46"/>
      <c r="H99" s="47">
        <f t="shared" si="68"/>
        <v>0</v>
      </c>
      <c r="I99" s="47">
        <f t="shared" si="69"/>
        <v>0</v>
      </c>
      <c r="J99" s="47">
        <f t="shared" si="70"/>
        <v>0</v>
      </c>
      <c r="K99" s="47">
        <f t="shared" si="71"/>
        <v>0</v>
      </c>
    </row>
    <row r="100" spans="1:11" x14ac:dyDescent="0.2">
      <c r="A100" s="153" t="s">
        <v>571</v>
      </c>
      <c r="B100" s="34"/>
      <c r="C100" s="107">
        <v>0.17926499999999998</v>
      </c>
      <c r="D100" s="107">
        <v>0.16982999999999998</v>
      </c>
      <c r="E100" s="107">
        <v>0.15095999999999998</v>
      </c>
      <c r="F100" s="107">
        <v>0.13208999999999999</v>
      </c>
      <c r="G100" s="51"/>
      <c r="H100" s="53">
        <f t="shared" si="68"/>
        <v>0</v>
      </c>
      <c r="I100" s="53">
        <f t="shared" si="69"/>
        <v>0</v>
      </c>
      <c r="J100" s="53">
        <f t="shared" si="70"/>
        <v>0</v>
      </c>
      <c r="K100" s="53">
        <f t="shared" si="71"/>
        <v>0</v>
      </c>
    </row>
    <row r="101" spans="1:11" ht="16" thickBot="1" x14ac:dyDescent="0.25">
      <c r="A101" s="39" t="s">
        <v>241</v>
      </c>
      <c r="B101" s="40"/>
      <c r="C101" s="97" t="s">
        <v>280</v>
      </c>
      <c r="D101" s="97" t="s">
        <v>280</v>
      </c>
      <c r="E101" s="97" t="s">
        <v>280</v>
      </c>
      <c r="F101" s="97" t="s">
        <v>280</v>
      </c>
      <c r="G101" s="41">
        <f>SUM(G103:G114)</f>
        <v>0</v>
      </c>
      <c r="H101" s="42">
        <f>SUM(H103:H114)</f>
        <v>0</v>
      </c>
      <c r="I101" s="42">
        <f>SUM(I103:I114)</f>
        <v>0</v>
      </c>
      <c r="J101" s="42">
        <f>SUM(J103:J114)</f>
        <v>0</v>
      </c>
      <c r="K101" s="42">
        <f>SUM(K103:K114)</f>
        <v>0</v>
      </c>
    </row>
    <row r="102" spans="1:11" x14ac:dyDescent="0.2">
      <c r="A102" s="69" t="s">
        <v>566</v>
      </c>
      <c r="B102" s="150"/>
      <c r="C102" s="152">
        <v>0.33962500000000001</v>
      </c>
      <c r="D102" s="152">
        <v>0.32175000000000004</v>
      </c>
      <c r="E102" s="152">
        <v>0.28600000000000003</v>
      </c>
      <c r="F102" s="152">
        <v>0.25025000000000003</v>
      </c>
      <c r="G102" s="151"/>
      <c r="H102" s="143">
        <f t="shared" ref="H102" si="76">C102*G102</f>
        <v>0</v>
      </c>
      <c r="I102" s="143">
        <f t="shared" ref="I102" si="77">D102*G102</f>
        <v>0</v>
      </c>
      <c r="J102" s="143">
        <f t="shared" ref="J102" si="78">E102*G102</f>
        <v>0</v>
      </c>
      <c r="K102" s="143">
        <f t="shared" ref="K102" si="79">F102*G102</f>
        <v>0</v>
      </c>
    </row>
    <row r="103" spans="1:11" x14ac:dyDescent="0.2">
      <c r="A103" s="69" t="s">
        <v>242</v>
      </c>
      <c r="B103" s="69"/>
      <c r="C103" s="82">
        <v>0.18365874999999998</v>
      </c>
      <c r="D103" s="82">
        <v>0.17399249999999999</v>
      </c>
      <c r="E103" s="82">
        <v>0.40200000000000008</v>
      </c>
      <c r="F103" s="82">
        <v>0.35175000000000001</v>
      </c>
      <c r="G103" s="71"/>
      <c r="H103" s="143">
        <f t="shared" ref="H103:H114" si="80">C103*G103</f>
        <v>0</v>
      </c>
      <c r="I103" s="143">
        <f t="shared" ref="I103:I114" si="81">D103*G103</f>
        <v>0</v>
      </c>
      <c r="J103" s="143">
        <f t="shared" ref="J103:J114" si="82">E103*G103</f>
        <v>0</v>
      </c>
      <c r="K103" s="143">
        <f t="shared" ref="K103:K114" si="83">F103*G103</f>
        <v>0</v>
      </c>
    </row>
    <row r="104" spans="1:11" x14ac:dyDescent="0.2">
      <c r="A104" s="69" t="s">
        <v>272</v>
      </c>
      <c r="B104" s="80"/>
      <c r="C104" s="101">
        <v>0.20847750000000001</v>
      </c>
      <c r="D104" s="101">
        <v>0.19750500000000004</v>
      </c>
      <c r="E104" s="101">
        <v>0.44399999999999995</v>
      </c>
      <c r="F104" s="101">
        <v>0.38849999999999996</v>
      </c>
      <c r="G104" s="81"/>
      <c r="H104" s="45">
        <f t="shared" ref="H104" si="84">C104*G104</f>
        <v>0</v>
      </c>
      <c r="I104" s="45">
        <f t="shared" ref="I104" si="85">D104*G104</f>
        <v>0</v>
      </c>
      <c r="J104" s="45">
        <f t="shared" ref="J104" si="86">E104*G104</f>
        <v>0</v>
      </c>
      <c r="K104" s="45">
        <f t="shared" ref="K104" si="87">F104*G104</f>
        <v>0</v>
      </c>
    </row>
    <row r="105" spans="1:11" x14ac:dyDescent="0.2">
      <c r="A105" s="69" t="s">
        <v>243</v>
      </c>
      <c r="B105" s="12"/>
      <c r="C105" s="94">
        <v>0.22742999999999994</v>
      </c>
      <c r="D105" s="94">
        <v>0.21545999999999996</v>
      </c>
      <c r="E105" s="94">
        <v>0.504</v>
      </c>
      <c r="F105" s="94">
        <v>0.44099999999999995</v>
      </c>
      <c r="G105" s="46"/>
      <c r="H105" s="45">
        <f t="shared" si="80"/>
        <v>0</v>
      </c>
      <c r="I105" s="45">
        <f t="shared" si="81"/>
        <v>0</v>
      </c>
      <c r="J105" s="45">
        <f t="shared" si="82"/>
        <v>0</v>
      </c>
      <c r="K105" s="45">
        <f t="shared" si="83"/>
        <v>0</v>
      </c>
    </row>
    <row r="106" spans="1:11" x14ac:dyDescent="0.2">
      <c r="A106" s="69" t="s">
        <v>579</v>
      </c>
      <c r="B106" s="19"/>
      <c r="C106" s="96">
        <v>0.32850999999999991</v>
      </c>
      <c r="D106" s="96">
        <v>0.31121999999999994</v>
      </c>
      <c r="E106" s="96">
        <v>0</v>
      </c>
      <c r="F106" s="96">
        <v>0</v>
      </c>
      <c r="G106" s="54"/>
      <c r="H106" s="45">
        <f t="shared" ref="H106:H108" si="88">C106*G106</f>
        <v>0</v>
      </c>
      <c r="I106" s="45">
        <f t="shared" ref="I106:I108" si="89">D106*G106</f>
        <v>0</v>
      </c>
      <c r="J106" s="45">
        <f t="shared" ref="J106:J108" si="90">E106*G106</f>
        <v>0</v>
      </c>
      <c r="K106" s="45">
        <f t="shared" ref="K106:K108" si="91">F106*G106</f>
        <v>0</v>
      </c>
    </row>
    <row r="107" spans="1:11" x14ac:dyDescent="0.2">
      <c r="A107" s="69" t="s">
        <v>244</v>
      </c>
      <c r="B107" s="19"/>
      <c r="C107" s="96">
        <v>0.42390425000000004</v>
      </c>
      <c r="D107" s="96">
        <v>0.4015935000000001</v>
      </c>
      <c r="E107" s="96">
        <v>0.72599999999999998</v>
      </c>
      <c r="F107" s="96">
        <v>0.63524999999999998</v>
      </c>
      <c r="G107" s="54"/>
      <c r="H107" s="45">
        <f t="shared" si="88"/>
        <v>0</v>
      </c>
      <c r="I107" s="45">
        <f t="shared" si="89"/>
        <v>0</v>
      </c>
      <c r="J107" s="45">
        <f t="shared" si="90"/>
        <v>0</v>
      </c>
      <c r="K107" s="45">
        <f t="shared" si="91"/>
        <v>0</v>
      </c>
    </row>
    <row r="108" spans="1:11" x14ac:dyDescent="0.2">
      <c r="A108" s="69" t="s">
        <v>245</v>
      </c>
      <c r="B108" s="19"/>
      <c r="C108" s="96">
        <v>1.1300250000000001</v>
      </c>
      <c r="D108" s="96">
        <v>1.0705500000000001</v>
      </c>
      <c r="E108" s="96">
        <v>0.9516</v>
      </c>
      <c r="F108" s="96">
        <v>0.83265</v>
      </c>
      <c r="G108" s="54"/>
      <c r="H108" s="45">
        <f t="shared" si="88"/>
        <v>0</v>
      </c>
      <c r="I108" s="45">
        <f t="shared" si="89"/>
        <v>0</v>
      </c>
      <c r="J108" s="45">
        <f t="shared" si="90"/>
        <v>0</v>
      </c>
      <c r="K108" s="45">
        <f t="shared" si="91"/>
        <v>0</v>
      </c>
    </row>
    <row r="109" spans="1:11" x14ac:dyDescent="0.2">
      <c r="A109" s="69" t="s">
        <v>246</v>
      </c>
      <c r="B109" s="19"/>
      <c r="C109" s="96">
        <v>0.23437924999999998</v>
      </c>
      <c r="D109" s="96">
        <v>0.2220435</v>
      </c>
      <c r="E109" s="96">
        <v>0.32400000000000007</v>
      </c>
      <c r="F109" s="96">
        <v>0.28349999999999997</v>
      </c>
      <c r="G109" s="54"/>
      <c r="H109" s="45">
        <f t="shared" si="80"/>
        <v>0</v>
      </c>
      <c r="I109" s="45">
        <f t="shared" si="81"/>
        <v>0</v>
      </c>
      <c r="J109" s="45">
        <f t="shared" si="82"/>
        <v>0</v>
      </c>
      <c r="K109" s="45">
        <f t="shared" si="83"/>
        <v>0</v>
      </c>
    </row>
    <row r="110" spans="1:11" x14ac:dyDescent="0.2">
      <c r="A110" s="69" t="s">
        <v>247</v>
      </c>
      <c r="B110" s="19"/>
      <c r="C110" s="96">
        <v>0.25017299999999998</v>
      </c>
      <c r="D110" s="96">
        <v>0.23700600000000002</v>
      </c>
      <c r="E110" s="96">
        <v>0.39600000000000002</v>
      </c>
      <c r="F110" s="96">
        <v>0.34649999999999997</v>
      </c>
      <c r="G110" s="54"/>
      <c r="H110" s="45">
        <f t="shared" si="80"/>
        <v>0</v>
      </c>
      <c r="I110" s="45">
        <f t="shared" si="81"/>
        <v>0</v>
      </c>
      <c r="J110" s="45">
        <f t="shared" si="82"/>
        <v>0</v>
      </c>
      <c r="K110" s="45">
        <f t="shared" si="83"/>
        <v>0</v>
      </c>
    </row>
    <row r="111" spans="1:11" x14ac:dyDescent="0.2">
      <c r="A111" s="69" t="s">
        <v>248</v>
      </c>
      <c r="B111" s="19"/>
      <c r="C111" s="96">
        <v>0.30721100000000001</v>
      </c>
      <c r="D111" s="96">
        <v>0.29104200000000002</v>
      </c>
      <c r="E111" s="96">
        <v>0.48600000000000004</v>
      </c>
      <c r="F111" s="96">
        <v>0.42525000000000002</v>
      </c>
      <c r="G111" s="54"/>
      <c r="H111" s="45">
        <f t="shared" si="80"/>
        <v>0</v>
      </c>
      <c r="I111" s="45">
        <f t="shared" si="81"/>
        <v>0</v>
      </c>
      <c r="J111" s="45">
        <f t="shared" si="82"/>
        <v>0</v>
      </c>
      <c r="K111" s="45">
        <f t="shared" si="83"/>
        <v>0</v>
      </c>
    </row>
    <row r="112" spans="1:11" x14ac:dyDescent="0.2">
      <c r="A112" s="69" t="s">
        <v>274</v>
      </c>
      <c r="B112" s="19"/>
      <c r="C112" s="96">
        <v>0.31587500000000002</v>
      </c>
      <c r="D112" s="96">
        <v>0.29925000000000002</v>
      </c>
      <c r="E112" s="96">
        <v>0.36600000000000005</v>
      </c>
      <c r="F112" s="96">
        <v>0.32024999999999998</v>
      </c>
      <c r="G112" s="54"/>
      <c r="H112" s="45">
        <f t="shared" si="80"/>
        <v>0</v>
      </c>
      <c r="I112" s="45">
        <f t="shared" si="81"/>
        <v>0</v>
      </c>
      <c r="J112" s="45">
        <f t="shared" si="82"/>
        <v>0</v>
      </c>
      <c r="K112" s="45">
        <f t="shared" si="83"/>
        <v>0</v>
      </c>
    </row>
    <row r="113" spans="1:14" x14ac:dyDescent="0.2">
      <c r="A113" s="69" t="s">
        <v>275</v>
      </c>
      <c r="B113" s="155"/>
      <c r="C113" s="96">
        <v>0.33843749999999995</v>
      </c>
      <c r="D113" s="96">
        <v>0.32062499999999999</v>
      </c>
      <c r="E113" s="96">
        <v>0.48000000000000009</v>
      </c>
      <c r="F113" s="96">
        <v>0.42000000000000004</v>
      </c>
      <c r="G113" s="54"/>
      <c r="H113" s="45">
        <f t="shared" ref="H113" si="92">C113*G113</f>
        <v>0</v>
      </c>
      <c r="I113" s="45">
        <f t="shared" ref="I113" si="93">D113*G113</f>
        <v>0</v>
      </c>
      <c r="J113" s="45">
        <f t="shared" ref="J113" si="94">E113*G113</f>
        <v>0</v>
      </c>
      <c r="K113" s="45">
        <f t="shared" ref="K113" si="95">F113*G113</f>
        <v>0</v>
      </c>
    </row>
    <row r="114" spans="1:14" ht="16" thickBot="1" x14ac:dyDescent="0.25">
      <c r="A114" s="69" t="s">
        <v>276</v>
      </c>
      <c r="B114" s="68"/>
      <c r="C114" s="86">
        <v>0.36713699999999999</v>
      </c>
      <c r="D114" s="86">
        <v>0.34781400000000001</v>
      </c>
      <c r="E114" s="86">
        <v>0.56999999999999995</v>
      </c>
      <c r="F114" s="86">
        <v>0.49874999999999992</v>
      </c>
      <c r="G114" s="64"/>
      <c r="H114" s="65">
        <f t="shared" si="80"/>
        <v>0</v>
      </c>
      <c r="I114" s="65">
        <f t="shared" si="81"/>
        <v>0</v>
      </c>
      <c r="J114" s="65">
        <f t="shared" si="82"/>
        <v>0</v>
      </c>
      <c r="K114" s="65">
        <f t="shared" si="83"/>
        <v>0</v>
      </c>
    </row>
    <row r="115" spans="1:14" ht="24" customHeight="1" x14ac:dyDescent="0.2">
      <c r="A115" s="36" t="s">
        <v>5</v>
      </c>
      <c r="B115" s="36" t="s">
        <v>199</v>
      </c>
      <c r="C115" s="36" t="s">
        <v>201</v>
      </c>
      <c r="D115" s="38" t="s">
        <v>249</v>
      </c>
      <c r="E115" s="36" t="s">
        <v>203</v>
      </c>
      <c r="F115" s="36" t="s">
        <v>279</v>
      </c>
      <c r="G115" s="36" t="s">
        <v>6</v>
      </c>
      <c r="H115" s="36" t="s">
        <v>201</v>
      </c>
      <c r="I115" s="38" t="s">
        <v>249</v>
      </c>
      <c r="J115" s="36" t="s">
        <v>203</v>
      </c>
      <c r="K115" s="36" t="s">
        <v>279</v>
      </c>
    </row>
    <row r="116" spans="1:14" ht="16" thickBot="1" x14ac:dyDescent="0.25">
      <c r="A116" s="55" t="s">
        <v>250</v>
      </c>
      <c r="B116" s="56"/>
      <c r="C116" s="98" t="s">
        <v>280</v>
      </c>
      <c r="D116" s="98" t="s">
        <v>280</v>
      </c>
      <c r="E116" s="98" t="s">
        <v>280</v>
      </c>
      <c r="F116" s="98" t="s">
        <v>280</v>
      </c>
      <c r="G116" s="57">
        <f>SUM(G117:G126)</f>
        <v>0</v>
      </c>
      <c r="H116" s="58">
        <f>SUM(H117:H126)</f>
        <v>0</v>
      </c>
      <c r="I116" s="58">
        <f>SUM(I117:I126)</f>
        <v>0</v>
      </c>
      <c r="J116" s="58">
        <f>SUM(J117:J126)</f>
        <v>0</v>
      </c>
      <c r="K116" s="58">
        <f>SUM(K117:K126)</f>
        <v>0</v>
      </c>
    </row>
    <row r="117" spans="1:14" s="59" customFormat="1" x14ac:dyDescent="0.2">
      <c r="A117" s="12" t="s">
        <v>251</v>
      </c>
      <c r="B117" s="60">
        <v>1428</v>
      </c>
      <c r="C117" s="92">
        <v>0.12346199999999999</v>
      </c>
      <c r="D117" s="93">
        <v>0.116964</v>
      </c>
      <c r="E117" s="93">
        <v>0.11046599999999999</v>
      </c>
      <c r="F117" s="93">
        <v>0.103968</v>
      </c>
      <c r="G117" s="61"/>
      <c r="H117" s="45">
        <f t="shared" ref="H117:H126" si="96">C117*G117</f>
        <v>0</v>
      </c>
      <c r="I117" s="45">
        <f t="shared" ref="I117:I126" si="97">D117*G117</f>
        <v>0</v>
      </c>
      <c r="J117" s="45">
        <f t="shared" ref="J117:J126" si="98">E117*G117</f>
        <v>0</v>
      </c>
      <c r="K117" s="45">
        <f t="shared" ref="K117:K126" si="99">F117*G117</f>
        <v>0</v>
      </c>
    </row>
    <row r="118" spans="1:14" x14ac:dyDescent="0.2">
      <c r="A118" s="12" t="s">
        <v>252</v>
      </c>
      <c r="B118" s="62">
        <v>810</v>
      </c>
      <c r="C118" s="94">
        <v>0.1756645</v>
      </c>
      <c r="D118" s="94">
        <v>0.16641900000000001</v>
      </c>
      <c r="E118" s="94">
        <v>0.15717350000000002</v>
      </c>
      <c r="F118" s="94">
        <v>0.129437</v>
      </c>
      <c r="G118" s="46"/>
      <c r="H118" s="45">
        <f t="shared" si="96"/>
        <v>0</v>
      </c>
      <c r="I118" s="45">
        <f t="shared" si="97"/>
        <v>0</v>
      </c>
      <c r="J118" s="45">
        <f t="shared" si="98"/>
        <v>0</v>
      </c>
      <c r="K118" s="45">
        <f t="shared" si="99"/>
        <v>0</v>
      </c>
    </row>
    <row r="119" spans="1:14" x14ac:dyDescent="0.2">
      <c r="A119" s="12" t="s">
        <v>253</v>
      </c>
      <c r="B119" s="62">
        <v>3000</v>
      </c>
      <c r="C119" s="94">
        <v>8.1407400000000005E-2</v>
      </c>
      <c r="D119" s="94">
        <v>7.7122800000000005E-2</v>
      </c>
      <c r="E119" s="94">
        <v>7.2838200000000006E-2</v>
      </c>
      <c r="F119" s="94">
        <v>5.99844E-2</v>
      </c>
      <c r="G119" s="46"/>
      <c r="H119" s="45">
        <f t="shared" si="96"/>
        <v>0</v>
      </c>
      <c r="I119" s="45">
        <f t="shared" si="97"/>
        <v>0</v>
      </c>
      <c r="J119" s="45">
        <f t="shared" si="98"/>
        <v>0</v>
      </c>
      <c r="K119" s="45">
        <f t="shared" si="99"/>
        <v>0</v>
      </c>
    </row>
    <row r="120" spans="1:14" x14ac:dyDescent="0.2">
      <c r="A120" s="12" t="s">
        <v>254</v>
      </c>
      <c r="B120" s="62">
        <v>2000</v>
      </c>
      <c r="C120" s="94">
        <v>0.1121988</v>
      </c>
      <c r="D120" s="94">
        <v>0.1062936</v>
      </c>
      <c r="E120" s="94">
        <v>0.1003884</v>
      </c>
      <c r="F120" s="94">
        <v>8.2672799999999991E-2</v>
      </c>
      <c r="G120" s="46"/>
      <c r="H120" s="45">
        <f t="shared" si="96"/>
        <v>0</v>
      </c>
      <c r="I120" s="45">
        <f t="shared" si="97"/>
        <v>0</v>
      </c>
      <c r="J120" s="45">
        <f t="shared" si="98"/>
        <v>0</v>
      </c>
      <c r="K120" s="45">
        <f t="shared" si="99"/>
        <v>0</v>
      </c>
    </row>
    <row r="121" spans="1:14" x14ac:dyDescent="0.2">
      <c r="A121" s="12" t="s">
        <v>255</v>
      </c>
      <c r="B121" s="62">
        <v>3000</v>
      </c>
      <c r="C121" s="94">
        <v>0.11967871999999999</v>
      </c>
      <c r="D121" s="94">
        <v>0.11337984</v>
      </c>
      <c r="E121" s="94">
        <v>0.10708095999999999</v>
      </c>
      <c r="F121" s="94">
        <v>8.8184319999999997E-2</v>
      </c>
      <c r="G121" s="46"/>
      <c r="H121" s="45">
        <f t="shared" si="96"/>
        <v>0</v>
      </c>
      <c r="I121" s="45">
        <f t="shared" si="97"/>
        <v>0</v>
      </c>
      <c r="J121" s="45">
        <f t="shared" si="98"/>
        <v>0</v>
      </c>
      <c r="K121" s="45">
        <f t="shared" si="99"/>
        <v>0</v>
      </c>
    </row>
    <row r="122" spans="1:14" x14ac:dyDescent="0.2">
      <c r="A122" s="69" t="s">
        <v>259</v>
      </c>
      <c r="B122" s="62">
        <v>1000</v>
      </c>
      <c r="C122" s="94">
        <v>0.13224</v>
      </c>
      <c r="D122" s="94">
        <v>0.12528</v>
      </c>
      <c r="E122" s="94">
        <v>0.11831999999999999</v>
      </c>
      <c r="F122" s="94">
        <v>9.7439999999999985E-2</v>
      </c>
      <c r="G122" s="46"/>
      <c r="H122" s="45">
        <f t="shared" si="96"/>
        <v>0</v>
      </c>
      <c r="I122" s="45">
        <f t="shared" si="97"/>
        <v>0</v>
      </c>
      <c r="J122" s="45">
        <f t="shared" si="98"/>
        <v>0</v>
      </c>
      <c r="K122" s="45">
        <f t="shared" si="99"/>
        <v>0</v>
      </c>
    </row>
    <row r="123" spans="1:14" x14ac:dyDescent="0.2">
      <c r="A123" s="69" t="s">
        <v>260</v>
      </c>
      <c r="B123" s="70">
        <v>2000</v>
      </c>
      <c r="C123" s="82">
        <v>0.13497599999999998</v>
      </c>
      <c r="D123" s="82">
        <v>0.12787199999999999</v>
      </c>
      <c r="E123" s="82">
        <v>0.12076799999999999</v>
      </c>
      <c r="F123" s="82">
        <v>9.9455999999999989E-2</v>
      </c>
      <c r="G123" s="71"/>
      <c r="H123" s="45">
        <f t="shared" ref="H123" si="100">C123*G123</f>
        <v>0</v>
      </c>
      <c r="I123" s="45">
        <f t="shared" ref="I123" si="101">D123*G123</f>
        <v>0</v>
      </c>
      <c r="J123" s="45">
        <f t="shared" ref="J123" si="102">E123*G123</f>
        <v>0</v>
      </c>
      <c r="K123" s="45">
        <f t="shared" ref="K123" si="103">F123*G123</f>
        <v>0</v>
      </c>
      <c r="N123" s="110"/>
    </row>
    <row r="124" spans="1:14" x14ac:dyDescent="0.2">
      <c r="A124" s="12" t="s">
        <v>256</v>
      </c>
      <c r="B124" s="62">
        <v>560</v>
      </c>
      <c r="C124" s="94">
        <v>0.18552169999999998</v>
      </c>
      <c r="D124" s="94">
        <v>0.17575739999999998</v>
      </c>
      <c r="E124" s="94">
        <v>0.16599309999999998</v>
      </c>
      <c r="F124" s="94">
        <v>0.13670019999999999</v>
      </c>
      <c r="G124" s="46"/>
      <c r="H124" s="45">
        <f t="shared" si="96"/>
        <v>0</v>
      </c>
      <c r="I124" s="45">
        <f t="shared" si="97"/>
        <v>0</v>
      </c>
      <c r="J124" s="45">
        <f t="shared" si="98"/>
        <v>0</v>
      </c>
      <c r="K124" s="45">
        <f t="shared" si="99"/>
        <v>0</v>
      </c>
    </row>
    <row r="125" spans="1:14" x14ac:dyDescent="0.2">
      <c r="A125" s="12" t="s">
        <v>257</v>
      </c>
      <c r="B125" s="62">
        <v>1000</v>
      </c>
      <c r="C125" s="94">
        <v>0.19191899999999998</v>
      </c>
      <c r="D125" s="94">
        <v>0.18181799999999998</v>
      </c>
      <c r="E125" s="94">
        <v>0.17171699999999998</v>
      </c>
      <c r="F125" s="94">
        <v>0.14141399999999998</v>
      </c>
      <c r="G125" s="46"/>
      <c r="H125" s="45">
        <f t="shared" si="96"/>
        <v>0</v>
      </c>
      <c r="I125" s="45">
        <f t="shared" si="97"/>
        <v>0</v>
      </c>
      <c r="J125" s="45">
        <f t="shared" si="98"/>
        <v>0</v>
      </c>
      <c r="K125" s="45">
        <f t="shared" si="99"/>
        <v>0</v>
      </c>
    </row>
    <row r="126" spans="1:14" x14ac:dyDescent="0.2">
      <c r="A126" s="12" t="s">
        <v>258</v>
      </c>
      <c r="B126" s="63">
        <v>1000</v>
      </c>
      <c r="C126" s="86">
        <v>0.20035500000000001</v>
      </c>
      <c r="D126" s="86">
        <v>0.18981000000000001</v>
      </c>
      <c r="E126" s="86">
        <v>0.17926500000000001</v>
      </c>
      <c r="F126" s="86">
        <v>0.14762999999999998</v>
      </c>
      <c r="G126" s="64"/>
      <c r="H126" s="65">
        <f t="shared" si="96"/>
        <v>0</v>
      </c>
      <c r="I126" s="65">
        <f t="shared" si="97"/>
        <v>0</v>
      </c>
      <c r="J126" s="65">
        <f t="shared" si="98"/>
        <v>0</v>
      </c>
      <c r="K126" s="65">
        <f t="shared" si="99"/>
        <v>0</v>
      </c>
    </row>
    <row r="127" spans="1:14" x14ac:dyDescent="0.2">
      <c r="A127" s="201" t="s">
        <v>195</v>
      </c>
      <c r="B127" s="202"/>
      <c r="C127" s="202"/>
      <c r="D127" s="202"/>
      <c r="E127" s="202"/>
      <c r="F127" s="203"/>
      <c r="G127" s="66">
        <f>SUM(G8+G48+G66+G92+G101+G116)</f>
        <v>0</v>
      </c>
      <c r="H127" s="67">
        <f>SUM(H8+H48+H66+H92+H101+H116)</f>
        <v>0</v>
      </c>
      <c r="I127" s="67">
        <f>SUM(I8+I48+I66+I92+I101+I116)</f>
        <v>0</v>
      </c>
      <c r="J127" s="67">
        <f>SUM(J8+J48+J66+J92+J101+J116)</f>
        <v>0</v>
      </c>
      <c r="K127" s="67">
        <f>SUM(K8+K48+K66+K92+K101+K116)</f>
        <v>0</v>
      </c>
    </row>
  </sheetData>
  <mergeCells count="7">
    <mergeCell ref="A6:K6"/>
    <mergeCell ref="A127:F127"/>
    <mergeCell ref="A2:A5"/>
    <mergeCell ref="B2:K2"/>
    <mergeCell ref="B3:K3"/>
    <mergeCell ref="B4:K4"/>
    <mergeCell ref="B5:K5"/>
  </mergeCells>
  <hyperlinks>
    <hyperlink ref="A6" r:id="rId1" xr:uid="{00000000-0004-0000-0200-000000000000}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Арома галлоны (ТРА+Capella)</vt:lpstr>
      <vt:lpstr>Арома фасовка (TPA+Capella)</vt:lpstr>
      <vt:lpstr>Тара + укупорочные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revision>1</cp:revision>
  <dcterms:created xsi:type="dcterms:W3CDTF">2016-12-12T14:00:45Z</dcterms:created>
  <dcterms:modified xsi:type="dcterms:W3CDTF">2023-10-20T09:29:18Z</dcterms:modified>
</cp:coreProperties>
</file>